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.sharepoint.com/sites/OCFO/OACFOB/BLCB/FY 2024 Budget/Phase 3 - Prepare for Congressional Submissions/CJs/Finals for Web and Print/DEPARTMENTAL SUMMARY TABLES/"/>
    </mc:Choice>
  </mc:AlternateContent>
  <xr:revisionPtr revIDLastSave="91" documentId="8_{F9166389-EB93-4ABB-BDF9-AB339B47A74C}" xr6:coauthVersionLast="47" xr6:coauthVersionMax="47" xr10:uidLastSave="{4674016C-4012-433B-86C9-BF475C3A9BD9}"/>
  <bookViews>
    <workbookView xWindow="28680" yWindow="-120" windowWidth="29040" windowHeight="15840" xr2:uid="{5919A255-9484-433E-8846-FC81C3F47A90}"/>
  </bookViews>
  <sheets>
    <sheet name="Sheet1" sheetId="1" r:id="rId1"/>
  </sheets>
  <definedNames>
    <definedName name="_xlnm.Print_Area" localSheetId="0">Sheet1!$A$1:$F$278</definedName>
    <definedName name="_xlnm.Print_Titles" localSheetId="0">Sheet1!$2:$8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4" i="1" l="1"/>
  <c r="D274" i="1"/>
  <c r="B274" i="1"/>
  <c r="F270" i="1"/>
  <c r="D270" i="1"/>
  <c r="B270" i="1"/>
  <c r="F250" i="1"/>
  <c r="D250" i="1"/>
  <c r="B250" i="1"/>
  <c r="F239" i="1"/>
  <c r="D239" i="1"/>
  <c r="B239" i="1"/>
  <c r="F226" i="1"/>
  <c r="D226" i="1"/>
  <c r="D240" i="1" s="1"/>
  <c r="B226" i="1"/>
  <c r="B240" i="1" s="1"/>
  <c r="F217" i="1"/>
  <c r="D217" i="1"/>
  <c r="D218" i="1" s="1"/>
  <c r="B217" i="1"/>
  <c r="B218" i="1" s="1"/>
  <c r="F203" i="1"/>
  <c r="F204" i="1" s="1"/>
  <c r="D203" i="1"/>
  <c r="D204" i="1" s="1"/>
  <c r="B203" i="1"/>
  <c r="B204" i="1" s="1"/>
  <c r="F194" i="1"/>
  <c r="F195" i="1" s="1"/>
  <c r="D194" i="1"/>
  <c r="D195" i="1" s="1"/>
  <c r="B194" i="1"/>
  <c r="F186" i="1"/>
  <c r="D186" i="1"/>
  <c r="B186" i="1"/>
  <c r="F178" i="1"/>
  <c r="D178" i="1"/>
  <c r="B178" i="1"/>
  <c r="F173" i="1"/>
  <c r="D173" i="1"/>
  <c r="B173" i="1"/>
  <c r="F165" i="1"/>
  <c r="D165" i="1"/>
  <c r="B165" i="1"/>
  <c r="F160" i="1"/>
  <c r="D160" i="1"/>
  <c r="B160" i="1"/>
  <c r="F154" i="1"/>
  <c r="D154" i="1"/>
  <c r="B154" i="1"/>
  <c r="F144" i="1"/>
  <c r="D144" i="1"/>
  <c r="B144" i="1"/>
  <c r="F139" i="1"/>
  <c r="D139" i="1"/>
  <c r="B139" i="1"/>
  <c r="F123" i="1"/>
  <c r="D123" i="1"/>
  <c r="B123" i="1"/>
  <c r="F119" i="1"/>
  <c r="D119" i="1"/>
  <c r="B119" i="1"/>
  <c r="F113" i="1"/>
  <c r="D113" i="1"/>
  <c r="B113" i="1"/>
  <c r="F101" i="1"/>
  <c r="D101" i="1"/>
  <c r="B101" i="1"/>
  <c r="F94" i="1"/>
  <c r="D94" i="1"/>
  <c r="B94" i="1"/>
  <c r="F89" i="1"/>
  <c r="D89" i="1"/>
  <c r="B89" i="1"/>
  <c r="F78" i="1"/>
  <c r="D78" i="1"/>
  <c r="B78" i="1"/>
  <c r="F74" i="1"/>
  <c r="D74" i="1"/>
  <c r="B74" i="1"/>
  <c r="F67" i="1"/>
  <c r="D67" i="1"/>
  <c r="B67" i="1"/>
  <c r="F61" i="1"/>
  <c r="D61" i="1"/>
  <c r="B61" i="1"/>
  <c r="F50" i="1"/>
  <c r="D50" i="1"/>
  <c r="B50" i="1"/>
  <c r="F46" i="1"/>
  <c r="D46" i="1"/>
  <c r="B46" i="1"/>
  <c r="F28" i="1"/>
  <c r="D28" i="1"/>
  <c r="B28" i="1"/>
  <c r="F22" i="1"/>
  <c r="D22" i="1"/>
  <c r="B22" i="1"/>
  <c r="F79" i="1" l="1"/>
  <c r="B179" i="1"/>
  <c r="F179" i="1"/>
  <c r="B79" i="1"/>
  <c r="D179" i="1"/>
  <c r="B180" i="1"/>
  <c r="D79" i="1"/>
  <c r="F124" i="1"/>
  <c r="B124" i="1"/>
  <c r="D180" i="1"/>
  <c r="D124" i="1"/>
  <c r="F180" i="1"/>
  <c r="B195" i="1"/>
  <c r="F218" i="1"/>
  <c r="F240" i="1"/>
  <c r="D242" i="1" l="1"/>
  <c r="D251" i="1" s="1"/>
  <c r="D276" i="1" s="1"/>
  <c r="F242" i="1"/>
  <c r="F251" i="1" s="1"/>
  <c r="F276" i="1" s="1"/>
  <c r="B242" i="1"/>
  <c r="B251" i="1" l="1"/>
  <c r="B2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tc={1BF3B21E-3F12-4BA2-BA9C-0C2FE7E2E29C}</author>
    <author>tc={D9AC9EA8-2F77-4E29-98CB-8EBC6F1B38F7}</author>
    <author>tc={770679B5-157A-4BF0-91AE-2F3554CDF393}</author>
    <author>Bethea, Michelle M</author>
  </authors>
  <commentList>
    <comment ref="G119" authorId="0" shapeId="0" xr:uid="{1BF3B21E-3F12-4BA2-BA9C-0C2FE7E2E29C}">
      <text>
        <t>[Threaded comment]
Your version of Excel allows you to read this threaded comment; however, any edits to it will get removed if the file is opened in a newer version of Excel. Learn more: https://go.microsoft.com/fwlink/?linkid=870924
Comment:
    CJ says 506 MAX 505 delta due to rounding</t>
      </text>
    </comment>
    <comment ref="E138" authorId="1" shapeId="0" xr:uid="{D9AC9EA8-2F77-4E29-98CB-8EBC6F1B38F7}">
      <text>
        <t>[Threaded comment]
Your version of Excel allows you to read this threaded comment; however, any edits to it will get removed if the file is opened in a newer version of Excel. Learn more: https://go.microsoft.com/fwlink/?linkid=870924
Comment:
    Transfer of $1 from OAH.  Should it have it's own line</t>
      </text>
    </comment>
    <comment ref="F144" authorId="2" shapeId="0" xr:uid="{770679B5-157A-4BF0-91AE-2F3554CDF393}">
      <text>
        <t>[Threaded comment]
Your version of Excel allows you to read this threaded comment; however, any edits to it will get removed if the file is opened in a newer version of Excel. Learn more: https://go.microsoft.com/fwlink/?linkid=870924
Comment:
    Delta of $1m due to rounding</t>
      </text>
    </comment>
    <comment ref="G164" authorId="3" shapeId="0" xr:uid="{5DE28B57-B672-4966-A5C4-C43AA71E495A}">
      <text>
        <r>
          <rPr>
            <b/>
            <sz val="9"/>
            <color indexed="81"/>
            <rFont val="Tahoma"/>
            <family val="2"/>
          </rPr>
          <t>Bethea, Michelle M:</t>
        </r>
        <r>
          <rPr>
            <sz val="9"/>
            <color indexed="81"/>
            <rFont val="Tahoma"/>
            <family val="2"/>
          </rPr>
          <t xml:space="preserve">
CJ say 21m total MAX has 14</t>
        </r>
      </text>
    </comment>
  </commentList>
</comments>
</file>

<file path=xl/sharedStrings.xml><?xml version="1.0" encoding="utf-8"?>
<sst xmlns="http://schemas.openxmlformats.org/spreadsheetml/2006/main" count="296" uniqueCount="261">
  <si>
    <t>BUDGET AUTHORITY BY PROGRAM</t>
  </si>
  <si>
    <t>COMPARATIVE SUMMARY, FISCAL YEARS 2022 - 2024</t>
  </si>
  <si>
    <t>(DOLLARS IN MILLIONS)</t>
  </si>
  <si>
    <t>DISCRETIONARY PROGRAMS</t>
  </si>
  <si>
    <t>PUBLIC AND INDIAN HOUSING PROGRAMS</t>
  </si>
  <si>
    <t>Tenant Based Rental Assistance</t>
  </si>
  <si>
    <t>Administrative Fees</t>
  </si>
  <si>
    <t>Contract Renewals</t>
  </si>
  <si>
    <t xml:space="preserve">Family Unification Program (FUP) </t>
  </si>
  <si>
    <t>Incremental Vouchers</t>
  </si>
  <si>
    <t>Mobility Demonstration</t>
  </si>
  <si>
    <t>Mobility Services</t>
  </si>
  <si>
    <t xml:space="preserve">Rental Assistance Demonstration </t>
  </si>
  <si>
    <t>[56]</t>
  </si>
  <si>
    <t>[53]</t>
  </si>
  <si>
    <t>[47]</t>
  </si>
  <si>
    <t>Section 8 Rental Assistance</t>
  </si>
  <si>
    <t xml:space="preserve">Section 811 Mainstream Renewals </t>
  </si>
  <si>
    <t xml:space="preserve">Tribal HUD-VASH (CR set-aside) </t>
  </si>
  <si>
    <t>[5]</t>
  </si>
  <si>
    <t>[8]</t>
  </si>
  <si>
    <t>Veterans Affairs Supportive Housing (VASH) Program</t>
  </si>
  <si>
    <t>Tenant Based Rental Assistance Total</t>
  </si>
  <si>
    <t>Self-Sufficiency Programs</t>
  </si>
  <si>
    <t>Family Self-Sufficiency Program</t>
  </si>
  <si>
    <t xml:space="preserve">Jobs Plus Initiative </t>
  </si>
  <si>
    <t>Resident Opportunity and Self- Sufficiency (ROSS)</t>
  </si>
  <si>
    <t>Self-Sufficiency Programs Total</t>
  </si>
  <si>
    <t>Public Housing Fund</t>
  </si>
  <si>
    <t>Public Housing Formula Grants (Capital Expenses)</t>
  </si>
  <si>
    <t>Public Housing Formula Grants (Operating Expenses)</t>
  </si>
  <si>
    <t>Public Housing Shortfall Prevention</t>
  </si>
  <si>
    <t>Emergency Disaster Grants</t>
  </si>
  <si>
    <t>Safety and Security Grants</t>
  </si>
  <si>
    <t>Receivership and Monitorship Emergency Grants</t>
  </si>
  <si>
    <t>Financial and Physical Assessment </t>
  </si>
  <si>
    <t>Receivership, Troubled, High Risk PHAs</t>
  </si>
  <si>
    <t>Site-Based Public Housing Enhancement, Resilience, and Efficiency (SPHERE) Grants</t>
  </si>
  <si>
    <t>Lead-Based Paint Hazards</t>
  </si>
  <si>
    <t>Housing Health Hazards</t>
  </si>
  <si>
    <t>Physical/Capital Needs Assessment Initiative (2024 New Initiative)</t>
  </si>
  <si>
    <t>Information Technology Fund</t>
  </si>
  <si>
    <t>[(7)]</t>
  </si>
  <si>
    <t>Rental Assistance Demonstration (transfer)</t>
  </si>
  <si>
    <t>[(87)]</t>
  </si>
  <si>
    <t>[(90)]</t>
  </si>
  <si>
    <t>Public Housing Fund Total</t>
  </si>
  <si>
    <t>Choice Neighborhoods Initiative</t>
  </si>
  <si>
    <t>Choice Neighborhoods Grants</t>
  </si>
  <si>
    <t>Choice Neighborhoods Initiative Total</t>
  </si>
  <si>
    <t>Native American Programs</t>
  </si>
  <si>
    <t>Competitive Grants</t>
  </si>
  <si>
    <t xml:space="preserve">Formula Grants </t>
  </si>
  <si>
    <t>Indian Community Development Block Grants</t>
  </si>
  <si>
    <t>National or Regional Organization NAIHC</t>
  </si>
  <si>
    <t>Technical Assistance</t>
  </si>
  <si>
    <t>Title VI Federal Guarantees for Tribal Housing Activities</t>
  </si>
  <si>
    <t>Loan Guarantee - Title VI (Credit Subsidy)</t>
  </si>
  <si>
    <t>Loan Guarantee Limitation</t>
  </si>
  <si>
    <t>Native American Programs Total</t>
  </si>
  <si>
    <t>Indian Housing Loan Guarantee Fund Program Account</t>
  </si>
  <si>
    <t>Administrative Contract Expenses</t>
  </si>
  <si>
    <t>Loan Guarantee Credit Subsidy</t>
  </si>
  <si>
    <t>Limitation Level</t>
  </si>
  <si>
    <t>[1]</t>
  </si>
  <si>
    <t>Indian Housing Loan Guarantee Fund Program Account Total</t>
  </si>
  <si>
    <t>Native Hawaiian Housing Loan Guarantee Fund Program Account</t>
  </si>
  <si>
    <t>[21]</t>
  </si>
  <si>
    <t>Native Hawaiian Housing Block Grant</t>
  </si>
  <si>
    <t>Grants</t>
  </si>
  <si>
    <t>Native Hawaiian Housing Block Grant Total</t>
  </si>
  <si>
    <t>Operational Performance Evaluation and Risk Assessment</t>
  </si>
  <si>
    <t>Operational Performance Evaluation and Risk Assessments (OPERA)</t>
  </si>
  <si>
    <t>Operational Performance Evaluation and Risk Assessment Total</t>
  </si>
  <si>
    <t>Public and Indian Housing Programs Total</t>
  </si>
  <si>
    <t>COMMUNITY PLANNING AND DEVELOPMENT</t>
  </si>
  <si>
    <t>Community Development Fund</t>
  </si>
  <si>
    <t>Entitlement / Non-Entitlement</t>
  </si>
  <si>
    <t>Insular Areas</t>
  </si>
  <si>
    <t xml:space="preserve">Recovery Housing (SUPPORT)   </t>
  </si>
  <si>
    <t>Land Use Reform Grants (Grants to Identify and Remove Barriers to Affordable Housing)</t>
  </si>
  <si>
    <t xml:space="preserve">Disaster Assistance </t>
  </si>
  <si>
    <t xml:space="preserve">Congressionally Directed Spending: Economic Development Initiatives </t>
  </si>
  <si>
    <t>Community Development Fund Total</t>
  </si>
  <si>
    <t>Home Investment Partnership Program</t>
  </si>
  <si>
    <t>Formula</t>
  </si>
  <si>
    <t>Insular</t>
  </si>
  <si>
    <t>Home Investment Partnership Program Total</t>
  </si>
  <si>
    <t>Self-help and Assisted Homeownership Opportunity Program</t>
  </si>
  <si>
    <t>Capacity Building</t>
  </si>
  <si>
    <t>Capacity Building for Rural Housing</t>
  </si>
  <si>
    <t>Self-Help Homeownership Opportunity Program</t>
  </si>
  <si>
    <t>Veterans Home Rehabilitation and Modification Pilot Program</t>
  </si>
  <si>
    <t>Self-help and Assisted Homeownership Opportunity Program Total</t>
  </si>
  <si>
    <t>Homeless Assistance Grants</t>
  </si>
  <si>
    <t>Continuum of Care</t>
  </si>
  <si>
    <t>Emergency Solutions Grants</t>
  </si>
  <si>
    <t>National Homeless Data Analysis Project</t>
  </si>
  <si>
    <t>New Permanent Supportive Housing</t>
  </si>
  <si>
    <t>Rapid Rehousing for Victims of Domestic Violence</t>
  </si>
  <si>
    <t>VSP Capacity Building</t>
  </si>
  <si>
    <t>Youth Demonstration</t>
  </si>
  <si>
    <t>Youth Homelessness Demo System Improvement</t>
  </si>
  <si>
    <t>Youth Homelessness Demo TA</t>
  </si>
  <si>
    <t>Homeless Assistance Grants Total</t>
  </si>
  <si>
    <t>Housing Opportunities for Persons with AIDS</t>
  </si>
  <si>
    <t>DOJ VAWA RB Competitive Grants</t>
  </si>
  <si>
    <t>Formula Grants</t>
  </si>
  <si>
    <t>Housing Opportunities for Persons with AIDS Total</t>
  </si>
  <si>
    <t xml:space="preserve">Preservation and Reinvestment Initiative for Community Enhancement </t>
  </si>
  <si>
    <t xml:space="preserve"> </t>
  </si>
  <si>
    <t>PRICE Program</t>
  </si>
  <si>
    <t xml:space="preserve">Total, PRICE </t>
  </si>
  <si>
    <t>Community Planning and Development Total</t>
  </si>
  <si>
    <t>HOUSING PROGRAMS</t>
  </si>
  <si>
    <t>Project-based Rental Assistance</t>
  </si>
  <si>
    <t>BBRI Service Coordinators</t>
  </si>
  <si>
    <t>BBRIs for M2M and Health &amp; Safety</t>
  </si>
  <si>
    <t>Contract Administrators</t>
  </si>
  <si>
    <t>Distressed Properties Capital Loan</t>
  </si>
  <si>
    <t>Mod Rehab and SRO Renewals</t>
  </si>
  <si>
    <t>RAD Conversion Subsidy</t>
  </si>
  <si>
    <t>Renewal Emergency Funding</t>
  </si>
  <si>
    <t>Rental Assistance Demo (RAD) transfer</t>
  </si>
  <si>
    <t>[39]</t>
  </si>
  <si>
    <t>[62]</t>
  </si>
  <si>
    <t>Tenant Education and Outreach</t>
  </si>
  <si>
    <t>Other Assisted Housing Transfer</t>
  </si>
  <si>
    <t>Project-based Rental Assistance Total</t>
  </si>
  <si>
    <t>Housing Counseling Assistance</t>
  </si>
  <si>
    <t>Administrative Contract Services</t>
  </si>
  <si>
    <t>Housing Counseling Assistance Total</t>
  </si>
  <si>
    <t>Housing for the Elderly</t>
  </si>
  <si>
    <t xml:space="preserve">Capital Advance (Expansion) </t>
  </si>
  <si>
    <t>Capital Advance Amendments and Other Expenses</t>
  </si>
  <si>
    <t xml:space="preserve">Capital Advance Preservation </t>
  </si>
  <si>
    <t>Elderly PRAC/SPRAC Renewals/Amendments</t>
  </si>
  <si>
    <t>Intergenerational Dwelling Units</t>
  </si>
  <si>
    <t>[10]</t>
  </si>
  <si>
    <t>[25]</t>
  </si>
  <si>
    <t xml:space="preserve">Rental Assistance Demonstration (RAD) </t>
  </si>
  <si>
    <t>[7]</t>
  </si>
  <si>
    <t>[26]</t>
  </si>
  <si>
    <t xml:space="preserve">Service Coordinators/ Congregate Services </t>
  </si>
  <si>
    <t>Housing for the Elderly Total</t>
  </si>
  <si>
    <t>Housing for Persons with Disabilities</t>
  </si>
  <si>
    <t>Capital Advance and PRA (Expansion)</t>
  </si>
  <si>
    <t>Disabled PRAC/PAC/PRA Renewal/Amendment</t>
  </si>
  <si>
    <t>Housing for Persons with Disabilities Total</t>
  </si>
  <si>
    <t>Manufactured Housing Fees Trust Fund</t>
  </si>
  <si>
    <t>Budget Payments to States &amp; Contracts</t>
  </si>
  <si>
    <t>Manufactured Housing Fees Trust Fund Total</t>
  </si>
  <si>
    <t>FHA Funds</t>
  </si>
  <si>
    <t>FHA-Mutual Mortgage Insurance Program Account</t>
  </si>
  <si>
    <t>Small Balance Mortgage Demonstration</t>
  </si>
  <si>
    <t>Direct Loan Limitation</t>
  </si>
  <si>
    <t>Loan Guarantee Limitation Level</t>
  </si>
  <si>
    <t>[400,000]</t>
  </si>
  <si>
    <t>FHA-Mutual Mortgage Insurance Program Account Total</t>
  </si>
  <si>
    <t>FHA-General and Special Risk Program Account</t>
  </si>
  <si>
    <t>Positive Subsidy Appropriation</t>
  </si>
  <si>
    <t>[30,000]</t>
  </si>
  <si>
    <t>FHA-General and Special Risk Program Account Total</t>
  </si>
  <si>
    <t>Total, FHA Funds</t>
  </si>
  <si>
    <t>Housing Programs Total</t>
  </si>
  <si>
    <t>GOVERNMENT NATIONAL MORTGAGE ASSOCIATION</t>
  </si>
  <si>
    <t>Guarantees of Mortgage-Backed Securities</t>
  </si>
  <si>
    <t>GNMA - Salaries and Expenses</t>
  </si>
  <si>
    <t>MBS Guarantee Limitation</t>
  </si>
  <si>
    <t>[550,000]</t>
  </si>
  <si>
    <t>POLICY DEVELOPMENT AND RESEARCH</t>
  </si>
  <si>
    <t>Research and Technology</t>
  </si>
  <si>
    <t>Core R&amp;T</t>
  </si>
  <si>
    <t>Eviction Protection Grants</t>
  </si>
  <si>
    <t>Research, Evaluations and Demonstrations</t>
  </si>
  <si>
    <t>Research and Technology Total</t>
  </si>
  <si>
    <t>Policy Development and Research Total</t>
  </si>
  <si>
    <t>FAIR HOUSING AND EQUAL OPPORTUNITY</t>
  </si>
  <si>
    <t>Fair Housing Activities</t>
  </si>
  <si>
    <t>Fair Housing Assistance Program (FHAP)</t>
  </si>
  <si>
    <t>Fair Housing Initiatives Program (FHIP)</t>
  </si>
  <si>
    <t>Limited English Proficiency Initiative (LEPI)</t>
  </si>
  <si>
    <t>National Fair Housing Training Academy (NFHTA)</t>
  </si>
  <si>
    <t>Fair Housing Activities Total</t>
  </si>
  <si>
    <t>Fair Housing and Equal Opportunity Total</t>
  </si>
  <si>
    <t>OFFICE OF LEAD HAZARD CONTROL AND HEALTHY HOMES</t>
  </si>
  <si>
    <t>Lead Hazard Reduction</t>
  </si>
  <si>
    <t>Coordinated Lead Services Line Removal</t>
  </si>
  <si>
    <t>Healthy Homes</t>
  </si>
  <si>
    <t>Home Modification Grant Program</t>
  </si>
  <si>
    <t>Lead Hazard Reduction Demonstration Program</t>
  </si>
  <si>
    <t>Lead Hazard Reduction Grant Program</t>
  </si>
  <si>
    <t>Lead-Based Paint Hazard Reduction Neighborhood</t>
  </si>
  <si>
    <t>Lead-Risk Assessment Demonstration</t>
  </si>
  <si>
    <t>Radon Testing and Mitigation Resident Safety Demonstration</t>
  </si>
  <si>
    <t>Technical Studies and Assistance</t>
  </si>
  <si>
    <t>Lead Hazard Reduction Total</t>
  </si>
  <si>
    <t>Office of Lead Hazard Control and Healthy Homes Total</t>
  </si>
  <si>
    <t>MANAGEMENT AND ADMINISTRATION</t>
  </si>
  <si>
    <t>Salaries and Expenses, HUD</t>
  </si>
  <si>
    <t>Salaries and Expenses, OIG</t>
  </si>
  <si>
    <t>Development, Modernization and Enhancements</t>
  </si>
  <si>
    <t>Operations and Maintenance</t>
  </si>
  <si>
    <t>Information Technology Fund Total</t>
  </si>
  <si>
    <t>Working Capital Fund</t>
  </si>
  <si>
    <t>Financial Management, Procurement, &amp; Travel Services</t>
  </si>
  <si>
    <t>Human Resources Processing</t>
  </si>
  <si>
    <t>Human Resources Systems</t>
  </si>
  <si>
    <t>IT End-User Devices and Wireless Support*</t>
  </si>
  <si>
    <t>Payroll Processing</t>
  </si>
  <si>
    <t>Printing Service</t>
  </si>
  <si>
    <t>Records Management</t>
  </si>
  <si>
    <t>Scanning and Digital Archiving</t>
  </si>
  <si>
    <t>Space Renovation &amp; Furniture</t>
  </si>
  <si>
    <t>Working Capital Fund Operations</t>
  </si>
  <si>
    <t>Offsetting Collections</t>
  </si>
  <si>
    <t>Working Capital Fund Total</t>
  </si>
  <si>
    <t>Management and Administration Total</t>
  </si>
  <si>
    <t>Subtotal, HUD Discretionary Budget Authority (Gross)</t>
  </si>
  <si>
    <t>Offsetting Receipts</t>
  </si>
  <si>
    <t>MMI Capital Reserve</t>
  </si>
  <si>
    <t>GNMA Receipts</t>
  </si>
  <si>
    <t>GNMA Capital Reserve</t>
  </si>
  <si>
    <t>GI/SRI Negative Subsidy</t>
  </si>
  <si>
    <t>Manufactured Housing Fees Trust</t>
  </si>
  <si>
    <t>Offsetting Receipts Total</t>
  </si>
  <si>
    <t>TOTAL DISCRETIONARY PROGRAMS (NET)</t>
  </si>
  <si>
    <t>MANDATORY PROGRAMS</t>
  </si>
  <si>
    <t>Native Hawaiian Housing Loan Guarantee</t>
  </si>
  <si>
    <t>Housing Trust Fund</t>
  </si>
  <si>
    <t>Downpayment Assistance</t>
  </si>
  <si>
    <t>Eviction Prevention</t>
  </si>
  <si>
    <t>FHA General and Special Risk Program Account</t>
  </si>
  <si>
    <t>FHA General and Special Risk Liquidating Account</t>
  </si>
  <si>
    <t>FHA Mutual Mortgage Insurance Capital Reserve Account</t>
  </si>
  <si>
    <t>Housing for the Elderly or Handicapped Fund Liquidating Account</t>
  </si>
  <si>
    <t>Project Based Rental Assistance</t>
  </si>
  <si>
    <t>Administrative Supportive Offices</t>
  </si>
  <si>
    <t>Subtotal, Gross Mandatory Budget Authority</t>
  </si>
  <si>
    <t>Mandatory Receipts</t>
  </si>
  <si>
    <t>Total, Net Mandatory Budget Authority</t>
  </si>
  <si>
    <t>Total, Net HUD Budget Authority</t>
  </si>
  <si>
    <t>   Utilities Benchmarking</t>
  </si>
  <si>
    <t>[1,400]</t>
  </si>
  <si>
    <t>[1.400]</t>
  </si>
  <si>
    <t>[1,200]</t>
  </si>
  <si>
    <t>[28]</t>
  </si>
  <si>
    <t>[50]</t>
  </si>
  <si>
    <t>This 7m is obligation in MAX DE therefore the MAX total is 14</t>
  </si>
  <si>
    <t>Contract Renewals/Amendments</t>
  </si>
  <si>
    <t xml:space="preserve">Energy Standards Training and Implementation Grants </t>
  </si>
  <si>
    <t>[900,000]</t>
  </si>
  <si>
    <t>Grants to Remove Barriers to Affordable Housing</t>
  </si>
  <si>
    <t>Green Resilient and Retrofit</t>
  </si>
  <si>
    <t>Government National Mortgage Association Total</t>
  </si>
  <si>
    <t>Note:  Total may not appear to add due to rounding.</t>
  </si>
  <si>
    <r>
      <rPr>
        <b/>
        <sz val="12"/>
        <color theme="1"/>
        <rFont val="Century Schoolbook"/>
        <family val="1"/>
      </rPr>
      <t xml:space="preserve">2022 </t>
    </r>
    <r>
      <rPr>
        <b/>
        <u/>
        <sz val="12"/>
        <color theme="1"/>
        <rFont val="Century Schoolbook"/>
        <family val="1"/>
      </rPr>
      <t xml:space="preserve">
ACTUAL</t>
    </r>
  </si>
  <si>
    <t>DEPARTMENT OF HOUSING AND URBAN DEVELOPMENT</t>
  </si>
  <si>
    <r>
      <t xml:space="preserve">2024 
</t>
    </r>
    <r>
      <rPr>
        <b/>
        <u/>
        <sz val="12"/>
        <color theme="1"/>
        <rFont val="Century Schoolbook"/>
        <family val="1"/>
      </rPr>
      <t>BUDGET</t>
    </r>
  </si>
  <si>
    <r>
      <t xml:space="preserve">2023
</t>
    </r>
    <r>
      <rPr>
        <b/>
        <u/>
        <sz val="12"/>
        <color theme="1"/>
        <rFont val="Century Schoolbook"/>
        <family val="1"/>
      </rPr>
      <t>ENACTED</t>
    </r>
  </si>
  <si>
    <t>Guarantees of Mortgage-Backed Securities Capital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</si>
</sst>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&quot;$&quot;#,##0\);\-"/>
    <numFmt numFmtId="165" formatCode="&quot;$&quot;#,##0"/>
    <numFmt numFmtId="166" formatCode="_(* #,##0_);_(* \(#,##0\);_(* &quot;-&quot;??_);_(@_)"/>
    <numFmt numFmtId="167" formatCode="#,##0;\(#,##0\);\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entury Schoolbook"/>
      <family val="1"/>
    </font>
    <font>
      <b/>
      <sz val="14"/>
      <color theme="1"/>
      <name val="Century Schoolbook"/>
      <family val="1"/>
    </font>
    <font>
      <b/>
      <u/>
      <sz val="12"/>
      <color theme="1"/>
      <name val="Century Schoolbook"/>
      <family val="1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1"/>
      <color theme="1"/>
      <name val="Century Schoolbook"/>
      <family val="1"/>
    </font>
    <font>
      <sz val="12"/>
      <name val="Century Schoolbook"/>
      <family val="1"/>
    </font>
    <font>
      <b/>
      <sz val="12"/>
      <color rgb="FFFF0000"/>
      <name val="Century Schoolbook"/>
      <family val="1"/>
    </font>
    <font>
      <b/>
      <sz val="12"/>
      <name val="Century Schoolbook"/>
      <family val="1"/>
    </font>
    <font>
      <b/>
      <sz val="11"/>
      <color theme="1"/>
      <name val="Century Schoolbook"/>
      <family val="1"/>
    </font>
    <font>
      <b/>
      <sz val="16"/>
      <color rgb="FF000000"/>
      <name val="Century Schoolbook"/>
      <family val="1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0" applyNumberFormat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3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/>
    <xf numFmtId="0" fontId="12" fillId="0" borderId="0" xfId="0" applyFont="1" applyAlignment="1">
      <alignment horizontal="left" indent="1"/>
    </xf>
    <xf numFmtId="165" fontId="12" fillId="0" borderId="0" xfId="0" applyNumberFormat="1" applyFont="1"/>
    <xf numFmtId="165" fontId="14" fillId="0" borderId="0" xfId="0" applyNumberFormat="1" applyFont="1"/>
    <xf numFmtId="0" fontId="13" fillId="0" borderId="0" xfId="0" applyFont="1" applyAlignment="1">
      <alignment horizontal="left" indent="2"/>
    </xf>
    <xf numFmtId="165" fontId="13" fillId="0" borderId="0" xfId="0" applyNumberFormat="1" applyFont="1"/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3"/>
    </xf>
    <xf numFmtId="164" fontId="12" fillId="0" borderId="0" xfId="0" applyNumberFormat="1" applyFont="1"/>
    <xf numFmtId="0" fontId="13" fillId="0" borderId="0" xfId="0" applyFont="1" applyAlignment="1">
      <alignment horizontal="left" indent="1"/>
    </xf>
    <xf numFmtId="164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3"/>
    </xf>
    <xf numFmtId="0" fontId="15" fillId="0" borderId="0" xfId="0" applyFont="1" applyAlignment="1">
      <alignment horizontal="left" indent="4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17" fillId="0" borderId="0" xfId="0" applyFont="1"/>
    <xf numFmtId="0" fontId="12" fillId="0" borderId="0" xfId="0" applyFont="1" applyAlignment="1">
      <alignment horizontal="left"/>
    </xf>
    <xf numFmtId="164" fontId="15" fillId="0" borderId="0" xfId="0" applyNumberFormat="1" applyFont="1"/>
    <xf numFmtId="165" fontId="13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37" fontId="13" fillId="0" borderId="0" xfId="0" applyNumberFormat="1" applyFont="1"/>
    <xf numFmtId="164" fontId="12" fillId="0" borderId="0" xfId="0" applyNumberFormat="1" applyFont="1" applyAlignment="1">
      <alignment horizontal="right"/>
    </xf>
    <xf numFmtId="167" fontId="18" fillId="0" borderId="0" xfId="0" applyNumberFormat="1" applyFont="1"/>
    <xf numFmtId="37" fontId="12" fillId="0" borderId="0" xfId="0" applyNumberFormat="1" applyFont="1"/>
    <xf numFmtId="164" fontId="14" fillId="0" borderId="0" xfId="0" applyNumberFormat="1" applyFont="1"/>
    <xf numFmtId="167" fontId="12" fillId="0" borderId="0" xfId="0" applyNumberFormat="1" applyFont="1"/>
    <xf numFmtId="166" fontId="12" fillId="0" borderId="0" xfId="1" applyNumberFormat="1" applyFont="1" applyFill="1"/>
    <xf numFmtId="166" fontId="13" fillId="0" borderId="0" xfId="1" applyNumberFormat="1" applyFont="1" applyFill="1"/>
    <xf numFmtId="165" fontId="12" fillId="0" borderId="0" xfId="1" applyNumberFormat="1" applyFont="1" applyFill="1"/>
    <xf numFmtId="0" fontId="19" fillId="0" borderId="0" xfId="0" applyFont="1" applyAlignment="1">
      <alignment horizontal="center"/>
    </xf>
    <xf numFmtId="0" fontId="2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4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thea, Michelle M" id="{288CA1BF-62E1-4892-AE06-14ADE2B2C096}" userId="S::michelle.m.bethea@hud.gov::9bca6e7d-ac01-4892-b8e3-32f7f947cf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19" dT="2023-03-09T22:10:29.92" personId="{288CA1BF-62E1-4892-AE06-14ADE2B2C096}" id="{1BF3B21E-3F12-4BA2-BA9C-0C2FE7E2E29C}">
    <text>CJ says 506 MAX 505 delta due to rounding</text>
  </threadedComment>
  <threadedComment ref="E138" dT="2023-03-09T22:14:43.65" personId="{288CA1BF-62E1-4892-AE06-14ADE2B2C096}" id="{D9AC9EA8-2F77-4E29-98CB-8EBC6F1B38F7}">
    <text>Transfer of $1 from OAH.  Should it have it's own line</text>
  </threadedComment>
  <threadedComment ref="F144" dT="2023-03-09T22:17:31.82" personId="{288CA1BF-62E1-4892-AE06-14ADE2B2C096}" id="{770679B5-157A-4BF0-91AE-2F3554CDF393}">
    <text>Delta of $1m due to rounding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862D-D4F4-4B1A-9385-B73203BE644B}">
  <sheetPr>
    <pageSetUpPr fitToPage="1"/>
  </sheetPr>
  <dimension ref="A1:H278"/>
  <sheetViews>
    <sheetView tabSelected="1" view="pageBreakPreview" zoomScale="85" zoomScaleNormal="120" zoomScaleSheetLayoutView="85" workbookViewId="0">
      <selection activeCell="A270" sqref="A270"/>
    </sheetView>
  </sheetViews>
  <sheetFormatPr defaultRowHeight="15" x14ac:dyDescent="0.25"/>
  <cols>
    <col min="1" max="1" width="97.140625" bestFit="1" customWidth="1"/>
    <col min="2" max="2" width="14.42578125" customWidth="1"/>
    <col min="3" max="3" width="5.42578125" customWidth="1"/>
    <col min="4" max="4" width="14.42578125" customWidth="1"/>
    <col min="5" max="5" width="5.42578125" customWidth="1"/>
    <col min="6" max="6" width="14.42578125" customWidth="1"/>
    <col min="7" max="7" width="6.140625" customWidth="1"/>
    <col min="8" max="8" width="25.5703125" bestFit="1" customWidth="1"/>
  </cols>
  <sheetData>
    <row r="1" spans="1:8" ht="21" x14ac:dyDescent="0.35">
      <c r="A1" s="49" t="s">
        <v>257</v>
      </c>
      <c r="B1" s="50"/>
      <c r="C1" s="50"/>
      <c r="D1" s="50"/>
      <c r="E1" s="50"/>
      <c r="F1" s="50"/>
    </row>
    <row r="2" spans="1:8" ht="20.25" x14ac:dyDescent="0.3">
      <c r="A2" s="8" t="s">
        <v>0</v>
      </c>
      <c r="B2" s="4"/>
      <c r="C2" s="4"/>
      <c r="D2" s="4"/>
      <c r="E2" s="4"/>
      <c r="F2" s="4"/>
      <c r="G2" s="4"/>
    </row>
    <row r="3" spans="1:8" ht="20.25" x14ac:dyDescent="0.3">
      <c r="A3" s="8" t="s">
        <v>1</v>
      </c>
      <c r="B3" s="4"/>
      <c r="C3" s="4"/>
      <c r="D3" s="4"/>
      <c r="E3" s="4"/>
      <c r="F3" s="4"/>
      <c r="G3" s="4"/>
    </row>
    <row r="4" spans="1:8" ht="20.25" x14ac:dyDescent="0.3">
      <c r="A4" s="8" t="s">
        <v>2</v>
      </c>
      <c r="B4" s="4"/>
      <c r="C4" s="4"/>
      <c r="D4" s="4"/>
      <c r="E4" s="4"/>
      <c r="F4" s="4"/>
      <c r="G4" s="1"/>
    </row>
    <row r="5" spans="1:8" ht="20.25" x14ac:dyDescent="0.3">
      <c r="A5" s="1"/>
    </row>
    <row r="6" spans="1:8" ht="18.75" x14ac:dyDescent="0.3">
      <c r="A6" s="9" t="s">
        <v>3</v>
      </c>
    </row>
    <row r="7" spans="1:8" ht="30.75" x14ac:dyDescent="0.25">
      <c r="A7" s="5"/>
      <c r="B7" s="10" t="s">
        <v>256</v>
      </c>
      <c r="C7" s="11"/>
      <c r="D7" s="12" t="s">
        <v>259</v>
      </c>
      <c r="E7" s="11"/>
      <c r="F7" s="12" t="s">
        <v>258</v>
      </c>
    </row>
    <row r="8" spans="1:8" ht="15.75" x14ac:dyDescent="0.25">
      <c r="A8" s="5"/>
      <c r="B8" s="6"/>
      <c r="C8" s="5"/>
      <c r="D8" s="7"/>
      <c r="E8" s="5"/>
      <c r="F8" s="7"/>
    </row>
    <row r="9" spans="1:8" s="13" customFormat="1" ht="18.75" x14ac:dyDescent="0.3">
      <c r="A9" s="9" t="s">
        <v>4</v>
      </c>
    </row>
    <row r="10" spans="1:8" s="13" customFormat="1" x14ac:dyDescent="0.2">
      <c r="A10" s="14" t="s">
        <v>5</v>
      </c>
      <c r="B10" s="15"/>
      <c r="C10" s="15"/>
      <c r="D10" s="15"/>
      <c r="E10" s="15"/>
      <c r="F10" s="15"/>
      <c r="H10" s="16"/>
    </row>
    <row r="11" spans="1:8" s="13" customFormat="1" ht="15.75" x14ac:dyDescent="0.25">
      <c r="A11" s="17" t="s">
        <v>6</v>
      </c>
      <c r="B11" s="18">
        <v>2411</v>
      </c>
      <c r="C11" s="18"/>
      <c r="D11" s="18">
        <v>2777.61</v>
      </c>
      <c r="E11" s="18"/>
      <c r="F11" s="18">
        <v>3202</v>
      </c>
      <c r="H11" s="16"/>
    </row>
    <row r="12" spans="1:8" s="13" customFormat="1" ht="15" customHeight="1" x14ac:dyDescent="0.25">
      <c r="A12" s="17" t="s">
        <v>7</v>
      </c>
      <c r="B12" s="19">
        <v>24095</v>
      </c>
      <c r="C12" s="19"/>
      <c r="D12" s="19">
        <v>26402</v>
      </c>
      <c r="E12" s="19"/>
      <c r="F12" s="19">
        <v>27840</v>
      </c>
      <c r="H12" s="16"/>
    </row>
    <row r="13" spans="1:8" s="13" customFormat="1" ht="15.75" x14ac:dyDescent="0.25">
      <c r="A13" s="17" t="s">
        <v>8</v>
      </c>
      <c r="B13" s="19">
        <v>30</v>
      </c>
      <c r="C13" s="19"/>
      <c r="D13" s="19">
        <v>30</v>
      </c>
      <c r="E13" s="19"/>
      <c r="F13" s="19">
        <v>0</v>
      </c>
      <c r="H13" s="16"/>
    </row>
    <row r="14" spans="1:8" s="13" customFormat="1" ht="15.75" x14ac:dyDescent="0.25">
      <c r="A14" s="17" t="s">
        <v>9</v>
      </c>
      <c r="B14" s="19">
        <v>200</v>
      </c>
      <c r="C14" s="19"/>
      <c r="D14" s="19">
        <v>50</v>
      </c>
      <c r="E14" s="19"/>
      <c r="F14" s="19">
        <v>565</v>
      </c>
      <c r="H14" s="16"/>
    </row>
    <row r="15" spans="1:8" s="13" customFormat="1" ht="15.75" hidden="1" x14ac:dyDescent="0.25">
      <c r="A15" s="17" t="s">
        <v>10</v>
      </c>
      <c r="B15" s="19">
        <v>0</v>
      </c>
      <c r="C15" s="19"/>
      <c r="D15" s="19">
        <v>0</v>
      </c>
      <c r="E15" s="19"/>
      <c r="F15" s="19">
        <v>0</v>
      </c>
      <c r="H15" s="16"/>
    </row>
    <row r="16" spans="1:8" s="13" customFormat="1" ht="15.75" x14ac:dyDescent="0.25">
      <c r="A16" s="17" t="s">
        <v>11</v>
      </c>
      <c r="B16" s="19">
        <v>25</v>
      </c>
      <c r="C16" s="19"/>
      <c r="D16" s="19">
        <v>0</v>
      </c>
      <c r="E16" s="19"/>
      <c r="F16" s="19">
        <v>25</v>
      </c>
      <c r="H16" s="16"/>
    </row>
    <row r="17" spans="1:8" s="13" customFormat="1" ht="15.75" x14ac:dyDescent="0.25">
      <c r="A17" s="17" t="s">
        <v>12</v>
      </c>
      <c r="B17" s="20" t="s">
        <v>13</v>
      </c>
      <c r="C17" s="19"/>
      <c r="D17" s="20" t="s">
        <v>14</v>
      </c>
      <c r="E17" s="19"/>
      <c r="F17" s="20" t="s">
        <v>15</v>
      </c>
      <c r="H17" s="16"/>
    </row>
    <row r="18" spans="1:8" s="13" customFormat="1" ht="15.75" x14ac:dyDescent="0.25">
      <c r="A18" s="17" t="s">
        <v>16</v>
      </c>
      <c r="B18" s="19">
        <v>100</v>
      </c>
      <c r="C18" s="19"/>
      <c r="D18" s="19">
        <v>337</v>
      </c>
      <c r="E18" s="19"/>
      <c r="F18" s="19">
        <v>385</v>
      </c>
      <c r="H18" s="16"/>
    </row>
    <row r="19" spans="1:8" s="13" customFormat="1" ht="15.75" x14ac:dyDescent="0.25">
      <c r="A19" s="17" t="s">
        <v>17</v>
      </c>
      <c r="B19" s="19">
        <v>459</v>
      </c>
      <c r="C19" s="19"/>
      <c r="D19" s="19">
        <v>607</v>
      </c>
      <c r="E19" s="19"/>
      <c r="F19" s="19">
        <v>686</v>
      </c>
      <c r="H19" s="16"/>
    </row>
    <row r="20" spans="1:8" s="13" customFormat="1" ht="15.75" x14ac:dyDescent="0.25">
      <c r="A20" s="17" t="s">
        <v>18</v>
      </c>
      <c r="B20" s="20" t="s">
        <v>19</v>
      </c>
      <c r="C20" s="19"/>
      <c r="D20" s="20" t="s">
        <v>20</v>
      </c>
      <c r="E20" s="19"/>
      <c r="F20" s="20" t="s">
        <v>19</v>
      </c>
      <c r="H20" s="16"/>
    </row>
    <row r="21" spans="1:8" s="13" customFormat="1" ht="15.75" x14ac:dyDescent="0.25">
      <c r="A21" s="17" t="s">
        <v>21</v>
      </c>
      <c r="B21" s="19">
        <v>50</v>
      </c>
      <c r="C21" s="19"/>
      <c r="D21" s="19">
        <v>50</v>
      </c>
      <c r="E21" s="19"/>
      <c r="F21" s="19">
        <v>0</v>
      </c>
      <c r="H21" s="16"/>
    </row>
    <row r="22" spans="1:8" s="13" customFormat="1" x14ac:dyDescent="0.2">
      <c r="A22" s="21" t="s">
        <v>22</v>
      </c>
      <c r="B22" s="22">
        <f>SUM(B11:B21)</f>
        <v>27370</v>
      </c>
      <c r="C22" s="22"/>
      <c r="D22" s="22">
        <f>SUM(D11:D21)</f>
        <v>30253.61</v>
      </c>
      <c r="E22" s="22"/>
      <c r="F22" s="22">
        <f>SUM(F11:F21)</f>
        <v>32703</v>
      </c>
      <c r="H22" s="16"/>
    </row>
    <row r="23" spans="1:8" ht="15.75" x14ac:dyDescent="0.25">
      <c r="A23" s="21"/>
      <c r="B23" s="22"/>
      <c r="C23" s="22"/>
      <c r="D23" s="22"/>
      <c r="E23" s="22"/>
      <c r="F23" s="22"/>
      <c r="H23" s="3"/>
    </row>
    <row r="24" spans="1:8" ht="15.75" x14ac:dyDescent="0.25">
      <c r="A24" s="14" t="s">
        <v>23</v>
      </c>
      <c r="B24" s="22"/>
      <c r="C24" s="22"/>
      <c r="D24" s="22"/>
      <c r="E24" s="22"/>
      <c r="F24" s="22"/>
      <c r="H24" s="3"/>
    </row>
    <row r="25" spans="1:8" ht="15.75" x14ac:dyDescent="0.25">
      <c r="A25" s="17" t="s">
        <v>24</v>
      </c>
      <c r="B25" s="19">
        <v>109</v>
      </c>
      <c r="C25" s="19"/>
      <c r="D25" s="19">
        <v>125</v>
      </c>
      <c r="E25" s="19"/>
      <c r="F25" s="19">
        <v>125</v>
      </c>
      <c r="H25" s="3"/>
    </row>
    <row r="26" spans="1:8" ht="15.75" x14ac:dyDescent="0.25">
      <c r="A26" s="17" t="s">
        <v>25</v>
      </c>
      <c r="B26" s="19">
        <v>15</v>
      </c>
      <c r="C26" s="19"/>
      <c r="D26" s="19">
        <v>15</v>
      </c>
      <c r="E26" s="19"/>
      <c r="F26" s="19">
        <v>15</v>
      </c>
      <c r="H26" s="3"/>
    </row>
    <row r="27" spans="1:8" ht="15.75" x14ac:dyDescent="0.25">
      <c r="A27" s="17" t="s">
        <v>26</v>
      </c>
      <c r="B27" s="19">
        <v>35</v>
      </c>
      <c r="C27" s="19"/>
      <c r="D27" s="19">
        <v>35</v>
      </c>
      <c r="E27" s="19"/>
      <c r="F27" s="19">
        <v>35</v>
      </c>
      <c r="H27" s="3"/>
    </row>
    <row r="28" spans="1:8" ht="15.75" x14ac:dyDescent="0.25">
      <c r="A28" s="21" t="s">
        <v>27</v>
      </c>
      <c r="B28" s="22">
        <f>SUM(B25:B27)</f>
        <v>159</v>
      </c>
      <c r="C28" s="22"/>
      <c r="D28" s="22">
        <f>SUM(D25:D27)</f>
        <v>175</v>
      </c>
      <c r="E28" s="22"/>
      <c r="F28" s="22">
        <f>SUM(F25:F27)</f>
        <v>175</v>
      </c>
      <c r="H28" s="3"/>
    </row>
    <row r="29" spans="1:8" ht="15.75" x14ac:dyDescent="0.25">
      <c r="A29" s="21"/>
      <c r="B29" s="22"/>
      <c r="C29" s="22"/>
      <c r="D29" s="22"/>
      <c r="E29" s="22"/>
      <c r="F29" s="22"/>
      <c r="H29" s="3"/>
    </row>
    <row r="30" spans="1:8" ht="15.75" x14ac:dyDescent="0.25">
      <c r="A30" s="14" t="s">
        <v>28</v>
      </c>
      <c r="B30" s="22"/>
      <c r="C30" s="22"/>
      <c r="D30" s="22"/>
      <c r="E30" s="22"/>
      <c r="F30" s="22"/>
      <c r="H30" s="3"/>
    </row>
    <row r="31" spans="1:8" ht="15.75" x14ac:dyDescent="0.25">
      <c r="A31" s="17" t="s">
        <v>29</v>
      </c>
      <c r="B31" s="19">
        <v>3200</v>
      </c>
      <c r="C31" s="19"/>
      <c r="D31" s="19">
        <v>3200</v>
      </c>
      <c r="E31" s="19"/>
      <c r="F31" s="19">
        <v>3225</v>
      </c>
      <c r="H31" s="3"/>
    </row>
    <row r="32" spans="1:8" ht="15.75" x14ac:dyDescent="0.25">
      <c r="A32" s="17" t="s">
        <v>30</v>
      </c>
      <c r="B32" s="19">
        <v>5039</v>
      </c>
      <c r="C32" s="19"/>
      <c r="D32" s="19">
        <v>5109</v>
      </c>
      <c r="E32" s="19"/>
      <c r="F32" s="19">
        <v>5133</v>
      </c>
      <c r="H32" s="3"/>
    </row>
    <row r="33" spans="1:8" ht="15.75" x14ac:dyDescent="0.25">
      <c r="A33" s="17" t="s">
        <v>31</v>
      </c>
      <c r="B33" s="19">
        <v>25</v>
      </c>
      <c r="C33" s="19"/>
      <c r="D33" s="19">
        <v>25</v>
      </c>
      <c r="E33" s="19"/>
      <c r="F33" s="19">
        <v>50</v>
      </c>
      <c r="H33" s="3"/>
    </row>
    <row r="34" spans="1:8" ht="15.75" x14ac:dyDescent="0.25">
      <c r="A34" s="17" t="s">
        <v>32</v>
      </c>
      <c r="B34" s="19">
        <v>20</v>
      </c>
      <c r="C34" s="19"/>
      <c r="D34" s="19">
        <v>20</v>
      </c>
      <c r="E34" s="19"/>
      <c r="F34" s="19">
        <v>20</v>
      </c>
      <c r="H34" s="3"/>
    </row>
    <row r="35" spans="1:8" ht="15.75" x14ac:dyDescent="0.25">
      <c r="A35" s="17" t="s">
        <v>33</v>
      </c>
      <c r="B35" s="19">
        <v>10</v>
      </c>
      <c r="C35" s="19"/>
      <c r="D35" s="19">
        <v>10</v>
      </c>
      <c r="E35" s="19"/>
      <c r="F35" s="19">
        <v>20</v>
      </c>
      <c r="H35" s="3"/>
    </row>
    <row r="36" spans="1:8" ht="15.75" x14ac:dyDescent="0.25">
      <c r="A36" s="17" t="s">
        <v>34</v>
      </c>
      <c r="B36" s="19">
        <v>45</v>
      </c>
      <c r="C36" s="19"/>
      <c r="D36" s="19">
        <v>20</v>
      </c>
      <c r="E36" s="19"/>
      <c r="F36" s="19">
        <v>0</v>
      </c>
      <c r="H36" s="3"/>
    </row>
    <row r="37" spans="1:8" ht="15.75" x14ac:dyDescent="0.25">
      <c r="A37" s="17" t="s">
        <v>35</v>
      </c>
      <c r="B37" s="19">
        <v>33</v>
      </c>
      <c r="C37" s="19"/>
      <c r="D37" s="19">
        <v>50</v>
      </c>
      <c r="E37" s="19"/>
      <c r="F37" s="19">
        <v>0</v>
      </c>
      <c r="H37" s="3"/>
    </row>
    <row r="38" spans="1:8" ht="15.75" x14ac:dyDescent="0.25">
      <c r="A38" s="17" t="s">
        <v>36</v>
      </c>
      <c r="B38" s="19">
        <v>15</v>
      </c>
      <c r="C38" s="19"/>
      <c r="D38" s="19">
        <v>15</v>
      </c>
      <c r="E38" s="19"/>
      <c r="F38" s="19">
        <v>45</v>
      </c>
      <c r="H38" s="3"/>
    </row>
    <row r="39" spans="1:8" ht="15.75" x14ac:dyDescent="0.25">
      <c r="A39" s="17" t="s">
        <v>37</v>
      </c>
      <c r="B39" s="19">
        <v>0</v>
      </c>
      <c r="C39" s="19"/>
      <c r="D39" s="19">
        <v>0</v>
      </c>
      <c r="E39" s="19"/>
      <c r="F39" s="19">
        <v>280</v>
      </c>
      <c r="H39" s="3"/>
    </row>
    <row r="40" spans="1:8" ht="15.75" x14ac:dyDescent="0.25">
      <c r="A40" s="23" t="s">
        <v>242</v>
      </c>
      <c r="B40" s="19">
        <v>0</v>
      </c>
      <c r="C40" s="19"/>
      <c r="D40" s="19">
        <v>0</v>
      </c>
      <c r="E40" s="19"/>
      <c r="F40" s="19">
        <v>20</v>
      </c>
      <c r="H40" s="3"/>
    </row>
    <row r="41" spans="1:8" ht="15.75" x14ac:dyDescent="0.25">
      <c r="A41" s="17" t="s">
        <v>38</v>
      </c>
      <c r="B41" s="19">
        <v>25</v>
      </c>
      <c r="C41" s="19"/>
      <c r="D41" s="19">
        <v>25</v>
      </c>
      <c r="E41" s="19"/>
      <c r="F41" s="19">
        <v>25</v>
      </c>
      <c r="H41" s="3"/>
    </row>
    <row r="42" spans="1:8" ht="15.75" x14ac:dyDescent="0.25">
      <c r="A42" s="17" t="s">
        <v>39</v>
      </c>
      <c r="B42" s="19">
        <v>40</v>
      </c>
      <c r="C42" s="19"/>
      <c r="D42" s="19">
        <v>40</v>
      </c>
      <c r="E42" s="19"/>
      <c r="F42" s="19">
        <v>60</v>
      </c>
      <c r="H42" s="3"/>
    </row>
    <row r="43" spans="1:8" ht="15.75" x14ac:dyDescent="0.25">
      <c r="A43" s="17" t="s">
        <v>40</v>
      </c>
      <c r="B43" s="19">
        <v>0</v>
      </c>
      <c r="C43" s="19"/>
      <c r="D43" s="19">
        <v>0</v>
      </c>
      <c r="E43" s="19"/>
      <c r="F43" s="19">
        <v>15</v>
      </c>
      <c r="H43" s="3"/>
    </row>
    <row r="44" spans="1:8" ht="15.75" x14ac:dyDescent="0.25">
      <c r="A44" s="17" t="s">
        <v>41</v>
      </c>
      <c r="B44" s="19">
        <v>0</v>
      </c>
      <c r="C44" s="19"/>
      <c r="D44" s="19">
        <v>0</v>
      </c>
      <c r="E44" s="19"/>
      <c r="F44" s="20" t="s">
        <v>42</v>
      </c>
      <c r="H44" s="3"/>
    </row>
    <row r="45" spans="1:8" ht="15.75" x14ac:dyDescent="0.25">
      <c r="A45" s="17" t="s">
        <v>43</v>
      </c>
      <c r="B45" s="24" t="s">
        <v>44</v>
      </c>
      <c r="C45" s="19"/>
      <c r="D45" s="24" t="s">
        <v>45</v>
      </c>
      <c r="E45" s="25"/>
      <c r="F45" s="24" t="s">
        <v>45</v>
      </c>
      <c r="H45" s="3"/>
    </row>
    <row r="46" spans="1:8" ht="15.75" x14ac:dyDescent="0.25">
      <c r="A46" s="21" t="s">
        <v>46</v>
      </c>
      <c r="B46" s="22">
        <f>SUM(B31:B45)</f>
        <v>8452</v>
      </c>
      <c r="C46" s="22"/>
      <c r="D46" s="22">
        <f>SUM(D31:D45)</f>
        <v>8514</v>
      </c>
      <c r="E46" s="22"/>
      <c r="F46" s="22">
        <f>SUM(F31:F45)</f>
        <v>8893</v>
      </c>
      <c r="H46" s="3"/>
    </row>
    <row r="47" spans="1:8" ht="15.75" x14ac:dyDescent="0.25">
      <c r="A47" s="21"/>
      <c r="B47" s="22"/>
      <c r="C47" s="22"/>
      <c r="D47" s="22"/>
      <c r="E47" s="22"/>
      <c r="F47" s="22"/>
      <c r="H47" s="3"/>
    </row>
    <row r="48" spans="1:8" ht="15.75" x14ac:dyDescent="0.25">
      <c r="A48" s="14" t="s">
        <v>47</v>
      </c>
      <c r="B48" s="22"/>
      <c r="C48" s="22"/>
      <c r="D48" s="22"/>
      <c r="E48" s="22"/>
      <c r="F48" s="22"/>
      <c r="H48" s="3"/>
    </row>
    <row r="49" spans="1:8" ht="15.75" x14ac:dyDescent="0.25">
      <c r="A49" s="17" t="s">
        <v>48</v>
      </c>
      <c r="B49" s="19">
        <v>350</v>
      </c>
      <c r="C49" s="19"/>
      <c r="D49" s="19">
        <v>350</v>
      </c>
      <c r="E49" s="19"/>
      <c r="F49" s="19">
        <v>185</v>
      </c>
      <c r="H49" s="3"/>
    </row>
    <row r="50" spans="1:8" ht="15.75" x14ac:dyDescent="0.25">
      <c r="A50" s="21" t="s">
        <v>49</v>
      </c>
      <c r="B50" s="22">
        <f>SUM(B49)</f>
        <v>350</v>
      </c>
      <c r="C50" s="22"/>
      <c r="D50" s="22">
        <f>SUM(D49)</f>
        <v>350</v>
      </c>
      <c r="E50" s="22"/>
      <c r="F50" s="22">
        <f>SUM(F49)</f>
        <v>185</v>
      </c>
      <c r="H50" s="3"/>
    </row>
    <row r="51" spans="1:8" ht="15.75" x14ac:dyDescent="0.25">
      <c r="A51" s="21"/>
      <c r="B51" s="22"/>
      <c r="C51" s="22"/>
      <c r="D51" s="22"/>
      <c r="E51" s="22"/>
      <c r="F51" s="22"/>
      <c r="H51" s="3"/>
    </row>
    <row r="52" spans="1:8" ht="15.75" x14ac:dyDescent="0.25">
      <c r="A52" s="14" t="s">
        <v>50</v>
      </c>
      <c r="B52" s="22"/>
      <c r="C52" s="22"/>
      <c r="D52" s="22"/>
      <c r="E52" s="22"/>
      <c r="F52" s="22"/>
      <c r="H52" s="3"/>
    </row>
    <row r="53" spans="1:8" ht="15.75" x14ac:dyDescent="0.25">
      <c r="A53" s="17" t="s">
        <v>51</v>
      </c>
      <c r="B53" s="19">
        <v>150</v>
      </c>
      <c r="C53" s="19"/>
      <c r="D53" s="19">
        <v>150</v>
      </c>
      <c r="E53" s="19"/>
      <c r="F53" s="19">
        <v>150</v>
      </c>
      <c r="H53" s="3"/>
    </row>
    <row r="54" spans="1:8" ht="15.75" x14ac:dyDescent="0.25">
      <c r="A54" s="17" t="s">
        <v>52</v>
      </c>
      <c r="B54" s="19">
        <v>772</v>
      </c>
      <c r="C54" s="19"/>
      <c r="D54" s="19">
        <v>787</v>
      </c>
      <c r="E54" s="19"/>
      <c r="F54" s="19">
        <v>820</v>
      </c>
      <c r="H54" s="3"/>
    </row>
    <row r="55" spans="1:8" ht="15.75" x14ac:dyDescent="0.25">
      <c r="A55" s="17" t="s">
        <v>53</v>
      </c>
      <c r="B55" s="19">
        <v>72</v>
      </c>
      <c r="C55" s="19"/>
      <c r="D55" s="19">
        <v>75</v>
      </c>
      <c r="E55" s="19"/>
      <c r="F55" s="19">
        <v>75</v>
      </c>
      <c r="H55" s="3"/>
    </row>
    <row r="56" spans="1:8" ht="15.75" x14ac:dyDescent="0.25">
      <c r="A56" s="17" t="s">
        <v>54</v>
      </c>
      <c r="B56" s="19">
        <v>2</v>
      </c>
      <c r="C56" s="19"/>
      <c r="D56" s="19">
        <v>2</v>
      </c>
      <c r="E56" s="19"/>
      <c r="F56" s="19">
        <v>0</v>
      </c>
      <c r="H56" s="3"/>
    </row>
    <row r="57" spans="1:8" ht="15.75" x14ac:dyDescent="0.25">
      <c r="A57" s="17" t="s">
        <v>55</v>
      </c>
      <c r="B57" s="19">
        <v>5</v>
      </c>
      <c r="C57" s="19"/>
      <c r="D57" s="19">
        <v>5</v>
      </c>
      <c r="E57" s="19"/>
      <c r="F57" s="19">
        <v>7</v>
      </c>
      <c r="H57" s="3"/>
    </row>
    <row r="58" spans="1:8" ht="15.75" x14ac:dyDescent="0.25">
      <c r="A58" s="17" t="s">
        <v>56</v>
      </c>
      <c r="B58" s="18"/>
      <c r="C58" s="18"/>
      <c r="D58" s="18"/>
      <c r="E58" s="18"/>
      <c r="F58" s="18"/>
      <c r="H58" s="3"/>
    </row>
    <row r="59" spans="1:8" ht="15.75" x14ac:dyDescent="0.25">
      <c r="A59" s="26" t="s">
        <v>57</v>
      </c>
      <c r="B59" s="19">
        <v>1</v>
      </c>
      <c r="C59" s="19"/>
      <c r="D59" s="19">
        <v>1</v>
      </c>
      <c r="E59" s="19"/>
      <c r="F59" s="19">
        <v>1</v>
      </c>
      <c r="H59" s="3"/>
    </row>
    <row r="60" spans="1:8" ht="15.75" x14ac:dyDescent="0.25">
      <c r="A60" s="27" t="s">
        <v>58</v>
      </c>
      <c r="B60" s="28" t="s">
        <v>247</v>
      </c>
      <c r="C60" s="13"/>
      <c r="D60" s="28" t="s">
        <v>247</v>
      </c>
      <c r="E60" s="13"/>
      <c r="F60" s="28" t="s">
        <v>139</v>
      </c>
      <c r="H60" s="3"/>
    </row>
    <row r="61" spans="1:8" ht="15.75" x14ac:dyDescent="0.25">
      <c r="A61" s="21" t="s">
        <v>59</v>
      </c>
      <c r="B61" s="22">
        <f>SUM(B53:B60)</f>
        <v>1002</v>
      </c>
      <c r="C61" s="22"/>
      <c r="D61" s="22">
        <f>SUM(D53:D60)</f>
        <v>1020</v>
      </c>
      <c r="E61" s="22"/>
      <c r="F61" s="22">
        <f>SUM(F53:F60)</f>
        <v>1053</v>
      </c>
      <c r="H61" s="3"/>
    </row>
    <row r="62" spans="1:8" ht="15.75" x14ac:dyDescent="0.25">
      <c r="A62" s="21"/>
      <c r="B62" s="22"/>
      <c r="C62" s="22"/>
      <c r="D62" s="22"/>
      <c r="E62" s="22"/>
      <c r="F62" s="22"/>
      <c r="H62" s="3"/>
    </row>
    <row r="63" spans="1:8" ht="15.75" x14ac:dyDescent="0.25">
      <c r="A63" s="14" t="s">
        <v>60</v>
      </c>
      <c r="B63" s="22"/>
      <c r="C63" s="22"/>
      <c r="D63" s="22"/>
      <c r="E63" s="22"/>
      <c r="F63" s="22"/>
      <c r="H63" s="3"/>
    </row>
    <row r="64" spans="1:8" ht="15.75" x14ac:dyDescent="0.25">
      <c r="A64" s="17" t="s">
        <v>61</v>
      </c>
      <c r="B64" s="19">
        <v>1</v>
      </c>
      <c r="C64" s="19"/>
      <c r="D64" s="19">
        <v>0</v>
      </c>
      <c r="E64" s="19"/>
      <c r="F64" s="19">
        <v>0</v>
      </c>
      <c r="H64" s="3"/>
    </row>
    <row r="65" spans="1:8" ht="15.75" x14ac:dyDescent="0.25">
      <c r="A65" s="17" t="s">
        <v>62</v>
      </c>
      <c r="B65" s="19">
        <v>3</v>
      </c>
      <c r="C65" s="19"/>
      <c r="D65" s="19">
        <v>6</v>
      </c>
      <c r="E65" s="19"/>
      <c r="F65" s="19">
        <v>1</v>
      </c>
      <c r="H65" s="3"/>
    </row>
    <row r="66" spans="1:8" ht="15.75" x14ac:dyDescent="0.25">
      <c r="A66" s="29" t="s">
        <v>63</v>
      </c>
      <c r="B66" s="20" t="s">
        <v>243</v>
      </c>
      <c r="C66" s="19"/>
      <c r="D66" s="20" t="s">
        <v>244</v>
      </c>
      <c r="E66" s="19"/>
      <c r="F66" s="20" t="s">
        <v>245</v>
      </c>
      <c r="H66" s="3"/>
    </row>
    <row r="67" spans="1:8" ht="15.75" x14ac:dyDescent="0.25">
      <c r="A67" s="14" t="s">
        <v>65</v>
      </c>
      <c r="B67" s="22">
        <f>SUM(B64:B66)</f>
        <v>4</v>
      </c>
      <c r="C67" s="22"/>
      <c r="D67" s="22">
        <f>SUM(D64:D66)</f>
        <v>6</v>
      </c>
      <c r="E67" s="22"/>
      <c r="F67" s="22">
        <f>SUM(F64:F65)</f>
        <v>1</v>
      </c>
      <c r="H67" s="3"/>
    </row>
    <row r="68" spans="1:8" ht="15.75" x14ac:dyDescent="0.25">
      <c r="A68" s="14"/>
      <c r="B68" s="22"/>
      <c r="C68" s="22"/>
      <c r="D68" s="22"/>
      <c r="E68" s="22"/>
      <c r="F68" s="22"/>
      <c r="H68" s="3"/>
    </row>
    <row r="69" spans="1:8" ht="15.75" x14ac:dyDescent="0.25">
      <c r="A69" s="14" t="s">
        <v>66</v>
      </c>
      <c r="B69" s="22"/>
      <c r="C69" s="22"/>
      <c r="D69" s="22"/>
      <c r="E69" s="22"/>
      <c r="F69" s="22"/>
      <c r="H69" s="3"/>
    </row>
    <row r="70" spans="1:8" ht="15.75" x14ac:dyDescent="0.25">
      <c r="A70" s="29" t="s">
        <v>63</v>
      </c>
      <c r="B70" s="20" t="s">
        <v>246</v>
      </c>
      <c r="C70" s="19"/>
      <c r="D70" s="20" t="s">
        <v>246</v>
      </c>
      <c r="E70" s="19"/>
      <c r="F70" s="20" t="s">
        <v>67</v>
      </c>
      <c r="H70" s="3"/>
    </row>
    <row r="71" spans="1:8" ht="15.75" x14ac:dyDescent="0.25">
      <c r="A71" s="14"/>
      <c r="B71" s="22"/>
      <c r="C71" s="22"/>
      <c r="D71" s="22"/>
      <c r="E71" s="22"/>
      <c r="F71" s="22"/>
      <c r="H71" s="3"/>
    </row>
    <row r="72" spans="1:8" ht="15.75" x14ac:dyDescent="0.25">
      <c r="A72" s="14" t="s">
        <v>68</v>
      </c>
      <c r="B72" s="22"/>
      <c r="C72" s="22"/>
      <c r="D72" s="22"/>
      <c r="E72" s="22"/>
      <c r="F72" s="22"/>
      <c r="G72" s="2"/>
      <c r="H72" s="3"/>
    </row>
    <row r="73" spans="1:8" ht="15.75" x14ac:dyDescent="0.25">
      <c r="A73" s="17" t="s">
        <v>69</v>
      </c>
      <c r="B73" s="19">
        <v>22</v>
      </c>
      <c r="C73" s="19"/>
      <c r="D73" s="19">
        <v>22</v>
      </c>
      <c r="E73" s="19"/>
      <c r="F73" s="19">
        <v>22</v>
      </c>
      <c r="H73" s="3"/>
    </row>
    <row r="74" spans="1:8" ht="15.75" x14ac:dyDescent="0.25">
      <c r="A74" s="14" t="s">
        <v>70</v>
      </c>
      <c r="B74" s="22">
        <f>SUBTOTAL(9,B73:B73)</f>
        <v>22</v>
      </c>
      <c r="C74" s="22"/>
      <c r="D74" s="22">
        <f>SUBTOTAL(9,D73:D73)</f>
        <v>22</v>
      </c>
      <c r="E74" s="22"/>
      <c r="F74" s="22">
        <f>SUBTOTAL(9,F73:F73)</f>
        <v>22</v>
      </c>
      <c r="H74" s="3"/>
    </row>
    <row r="75" spans="1:8" ht="15.75" x14ac:dyDescent="0.25">
      <c r="A75" s="14"/>
      <c r="B75" s="22"/>
      <c r="C75" s="22"/>
      <c r="D75" s="22"/>
      <c r="E75" s="22"/>
      <c r="F75" s="22"/>
      <c r="H75" s="3"/>
    </row>
    <row r="76" spans="1:8" ht="15.75" x14ac:dyDescent="0.25">
      <c r="A76" s="14" t="s">
        <v>71</v>
      </c>
      <c r="B76" s="22"/>
      <c r="C76" s="22"/>
      <c r="D76" s="22"/>
      <c r="E76" s="22"/>
      <c r="F76" s="22"/>
      <c r="H76" s="3"/>
    </row>
    <row r="77" spans="1:8" ht="15.75" x14ac:dyDescent="0.25">
      <c r="A77" s="17" t="s">
        <v>72</v>
      </c>
      <c r="B77" s="19">
        <v>0</v>
      </c>
      <c r="C77" s="19"/>
      <c r="D77" s="19">
        <v>0</v>
      </c>
      <c r="E77" s="19"/>
      <c r="F77" s="19">
        <v>61</v>
      </c>
      <c r="H77" s="3"/>
    </row>
    <row r="78" spans="1:8" ht="15.75" x14ac:dyDescent="0.25">
      <c r="A78" s="14" t="s">
        <v>73</v>
      </c>
      <c r="B78" s="22">
        <f>SUM(B77)</f>
        <v>0</v>
      </c>
      <c r="C78" s="22"/>
      <c r="D78" s="22">
        <f>SUM(D77)</f>
        <v>0</v>
      </c>
      <c r="E78" s="22"/>
      <c r="F78" s="22">
        <f>SUM(F77)</f>
        <v>61</v>
      </c>
      <c r="H78" s="3"/>
    </row>
    <row r="79" spans="1:8" ht="15.75" x14ac:dyDescent="0.25">
      <c r="A79" s="30" t="s">
        <v>74</v>
      </c>
      <c r="B79" s="22">
        <f>B22+B28+B46+B50+B61+B67+B74</f>
        <v>37359</v>
      </c>
      <c r="C79" s="22"/>
      <c r="D79" s="22">
        <f>D22+D28+D46+D50+D61+D67+D74</f>
        <v>40340.61</v>
      </c>
      <c r="E79" s="22"/>
      <c r="F79" s="22">
        <f>F22+F28+F46+F50+F61+F67+F74+F78</f>
        <v>43093</v>
      </c>
      <c r="H79" s="3"/>
    </row>
    <row r="80" spans="1:8" ht="15.75" x14ac:dyDescent="0.25">
      <c r="A80" s="30"/>
      <c r="B80" s="22"/>
      <c r="C80" s="22"/>
      <c r="D80" s="22"/>
      <c r="E80" s="22"/>
      <c r="F80" s="22"/>
      <c r="H80" s="3"/>
    </row>
    <row r="81" spans="1:8" ht="18.75" x14ac:dyDescent="0.3">
      <c r="A81" s="9" t="s">
        <v>75</v>
      </c>
      <c r="B81" s="13"/>
      <c r="C81" s="13"/>
      <c r="D81" s="13"/>
      <c r="E81" s="13"/>
      <c r="F81" s="13"/>
    </row>
    <row r="82" spans="1:8" ht="15.75" x14ac:dyDescent="0.25">
      <c r="A82" s="14" t="s">
        <v>76</v>
      </c>
      <c r="B82" s="22"/>
      <c r="C82" s="22"/>
      <c r="D82" s="22"/>
      <c r="E82" s="22"/>
      <c r="F82" s="22"/>
      <c r="H82" s="3"/>
    </row>
    <row r="83" spans="1:8" ht="15.75" x14ac:dyDescent="0.25">
      <c r="A83" s="17" t="s">
        <v>77</v>
      </c>
      <c r="B83" s="19">
        <v>3293</v>
      </c>
      <c r="C83" s="19"/>
      <c r="D83" s="19">
        <v>3293</v>
      </c>
      <c r="E83" s="19"/>
      <c r="F83" s="19">
        <v>3293</v>
      </c>
      <c r="H83" s="3"/>
    </row>
    <row r="84" spans="1:8" ht="15.75" x14ac:dyDescent="0.25">
      <c r="A84" s="17" t="s">
        <v>78</v>
      </c>
      <c r="B84" s="19">
        <v>7</v>
      </c>
      <c r="C84" s="19"/>
      <c r="D84" s="19">
        <v>7</v>
      </c>
      <c r="E84" s="19"/>
      <c r="F84" s="19">
        <v>7</v>
      </c>
      <c r="H84" s="3"/>
    </row>
    <row r="85" spans="1:8" ht="15.75" x14ac:dyDescent="0.25">
      <c r="A85" s="17" t="s">
        <v>79</v>
      </c>
      <c r="B85" s="19">
        <v>25</v>
      </c>
      <c r="C85" s="19"/>
      <c r="D85" s="19">
        <v>30</v>
      </c>
      <c r="E85" s="19"/>
      <c r="F85" s="19">
        <v>30</v>
      </c>
      <c r="H85" s="3"/>
    </row>
    <row r="86" spans="1:8" ht="15.75" x14ac:dyDescent="0.25">
      <c r="A86" s="17" t="s">
        <v>80</v>
      </c>
      <c r="B86" s="19">
        <v>0</v>
      </c>
      <c r="C86" s="19"/>
      <c r="D86" s="19">
        <v>85</v>
      </c>
      <c r="E86" s="19"/>
      <c r="F86" s="19">
        <v>85</v>
      </c>
      <c r="H86" s="3"/>
    </row>
    <row r="87" spans="1:8" ht="15.75" x14ac:dyDescent="0.25">
      <c r="A87" s="17" t="s">
        <v>81</v>
      </c>
      <c r="B87" s="19">
        <v>4995</v>
      </c>
      <c r="C87" s="19"/>
      <c r="D87" s="19">
        <v>4990</v>
      </c>
      <c r="E87" s="19"/>
      <c r="F87" s="19">
        <v>0</v>
      </c>
      <c r="H87" s="3"/>
    </row>
    <row r="88" spans="1:8" ht="15.75" x14ac:dyDescent="0.25">
      <c r="A88" s="17" t="s">
        <v>82</v>
      </c>
      <c r="B88" s="19">
        <v>1516</v>
      </c>
      <c r="C88" s="19"/>
      <c r="D88" s="19">
        <v>2982</v>
      </c>
      <c r="E88" s="19"/>
      <c r="F88" s="19">
        <v>0</v>
      </c>
      <c r="H88" s="3"/>
    </row>
    <row r="89" spans="1:8" ht="15.75" x14ac:dyDescent="0.25">
      <c r="A89" s="14" t="s">
        <v>83</v>
      </c>
      <c r="B89" s="22">
        <f>SUM(B83:B88)</f>
        <v>9836</v>
      </c>
      <c r="C89" s="22"/>
      <c r="D89" s="22">
        <f>SUM(D83:D88)</f>
        <v>11387</v>
      </c>
      <c r="E89" s="22"/>
      <c r="F89" s="22">
        <f>SUM(F83:F88)</f>
        <v>3415</v>
      </c>
      <c r="H89" s="3"/>
    </row>
    <row r="90" spans="1:8" ht="15.75" x14ac:dyDescent="0.25">
      <c r="A90" s="14"/>
      <c r="B90" s="22"/>
      <c r="C90" s="22"/>
      <c r="D90" s="22"/>
      <c r="E90" s="22"/>
      <c r="F90" s="22"/>
      <c r="H90" s="3"/>
    </row>
    <row r="91" spans="1:8" ht="15.75" x14ac:dyDescent="0.25">
      <c r="A91" s="14" t="s">
        <v>84</v>
      </c>
      <c r="B91" s="22"/>
      <c r="C91" s="22"/>
      <c r="D91" s="22"/>
      <c r="E91" s="22"/>
      <c r="F91" s="22"/>
      <c r="H91" s="3"/>
    </row>
    <row r="92" spans="1:8" ht="15.75" x14ac:dyDescent="0.25">
      <c r="A92" s="17" t="s">
        <v>85</v>
      </c>
      <c r="B92" s="19">
        <v>1497</v>
      </c>
      <c r="C92" s="19"/>
      <c r="D92" s="19">
        <v>1497</v>
      </c>
      <c r="E92" s="19"/>
      <c r="F92" s="19">
        <v>1796</v>
      </c>
      <c r="H92" s="3"/>
    </row>
    <row r="93" spans="1:8" ht="15.75" x14ac:dyDescent="0.25">
      <c r="A93" s="17" t="s">
        <v>86</v>
      </c>
      <c r="B93" s="19">
        <v>3</v>
      </c>
      <c r="C93" s="19"/>
      <c r="D93" s="19">
        <v>3</v>
      </c>
      <c r="E93" s="19"/>
      <c r="F93" s="19">
        <v>4</v>
      </c>
      <c r="H93" s="3"/>
    </row>
    <row r="94" spans="1:8" ht="15.75" x14ac:dyDescent="0.25">
      <c r="A94" s="14" t="s">
        <v>87</v>
      </c>
      <c r="B94" s="22">
        <f>SUM(B92:B93)</f>
        <v>1500</v>
      </c>
      <c r="C94" s="22"/>
      <c r="D94" s="22">
        <f>SUM(D92:D93)</f>
        <v>1500</v>
      </c>
      <c r="E94" s="22"/>
      <c r="F94" s="22">
        <f>SUM(F92:F93)</f>
        <v>1800</v>
      </c>
      <c r="H94" s="3"/>
    </row>
    <row r="95" spans="1:8" ht="15.75" x14ac:dyDescent="0.25">
      <c r="A95" s="14"/>
      <c r="B95" s="22"/>
      <c r="C95" s="22"/>
      <c r="D95" s="22"/>
      <c r="E95" s="22"/>
      <c r="F95" s="22"/>
      <c r="H95" s="3"/>
    </row>
    <row r="96" spans="1:8" ht="15.75" x14ac:dyDescent="0.25">
      <c r="A96" s="14" t="s">
        <v>88</v>
      </c>
      <c r="B96" s="22"/>
      <c r="C96" s="22"/>
      <c r="D96" s="22"/>
      <c r="E96" s="22"/>
      <c r="F96" s="22"/>
      <c r="H96" s="3"/>
    </row>
    <row r="97" spans="1:8" ht="15.75" x14ac:dyDescent="0.25">
      <c r="A97" s="17" t="s">
        <v>89</v>
      </c>
      <c r="B97" s="19">
        <v>41</v>
      </c>
      <c r="C97" s="19"/>
      <c r="D97" s="19">
        <v>42</v>
      </c>
      <c r="E97" s="19"/>
      <c r="F97" s="19">
        <v>41</v>
      </c>
      <c r="H97" s="3"/>
    </row>
    <row r="98" spans="1:8" ht="15.75" x14ac:dyDescent="0.25">
      <c r="A98" s="17" t="s">
        <v>90</v>
      </c>
      <c r="B98" s="19">
        <v>5</v>
      </c>
      <c r="C98" s="19"/>
      <c r="D98" s="19">
        <v>6</v>
      </c>
      <c r="E98" s="19"/>
      <c r="F98" s="19">
        <v>5</v>
      </c>
      <c r="H98" s="3"/>
    </row>
    <row r="99" spans="1:8" ht="15.75" x14ac:dyDescent="0.25">
      <c r="A99" s="17" t="s">
        <v>91</v>
      </c>
      <c r="B99" s="19">
        <v>13</v>
      </c>
      <c r="C99" s="19"/>
      <c r="D99" s="19">
        <v>14</v>
      </c>
      <c r="E99" s="19"/>
      <c r="F99" s="19">
        <v>10</v>
      </c>
      <c r="H99" s="3"/>
    </row>
    <row r="100" spans="1:8" ht="15.75" x14ac:dyDescent="0.25">
      <c r="A100" s="17" t="s">
        <v>92</v>
      </c>
      <c r="B100" s="19">
        <v>4</v>
      </c>
      <c r="C100" s="19"/>
      <c r="D100" s="19">
        <v>1</v>
      </c>
      <c r="E100" s="19"/>
      <c r="F100" s="19">
        <v>4</v>
      </c>
      <c r="H100" s="3"/>
    </row>
    <row r="101" spans="1:8" ht="15.75" x14ac:dyDescent="0.25">
      <c r="A101" s="14" t="s">
        <v>93</v>
      </c>
      <c r="B101" s="22">
        <f>SUM(B97:B100)</f>
        <v>63</v>
      </c>
      <c r="C101" s="22"/>
      <c r="D101" s="22">
        <f>SUM(D97:D100)</f>
        <v>63</v>
      </c>
      <c r="E101" s="22"/>
      <c r="F101" s="22">
        <f>SUM(F97:F100)</f>
        <v>60</v>
      </c>
      <c r="H101" s="3"/>
    </row>
    <row r="102" spans="1:8" ht="15.75" x14ac:dyDescent="0.25">
      <c r="A102" s="14"/>
      <c r="B102" s="22"/>
      <c r="C102" s="22"/>
      <c r="D102" s="22"/>
      <c r="E102" s="22"/>
      <c r="F102" s="22"/>
      <c r="H102" s="3"/>
    </row>
    <row r="103" spans="1:8" ht="15.75" x14ac:dyDescent="0.25">
      <c r="A103" s="14" t="s">
        <v>94</v>
      </c>
      <c r="B103" s="22"/>
      <c r="C103" s="22"/>
      <c r="D103" s="22"/>
      <c r="E103" s="22"/>
      <c r="F103" s="22"/>
      <c r="H103" s="3"/>
    </row>
    <row r="104" spans="1:8" ht="15.75" x14ac:dyDescent="0.25">
      <c r="A104" s="17" t="s">
        <v>95</v>
      </c>
      <c r="B104" s="19">
        <v>2757</v>
      </c>
      <c r="C104" s="19"/>
      <c r="D104" s="19">
        <v>3102</v>
      </c>
      <c r="E104" s="19"/>
      <c r="F104" s="19">
        <v>3298</v>
      </c>
      <c r="H104" s="3"/>
    </row>
    <row r="105" spans="1:8" ht="15.75" x14ac:dyDescent="0.25">
      <c r="A105" s="17" t="s">
        <v>96</v>
      </c>
      <c r="B105" s="19">
        <v>290</v>
      </c>
      <c r="C105" s="19"/>
      <c r="D105" s="19">
        <v>290</v>
      </c>
      <c r="E105" s="19"/>
      <c r="F105" s="19">
        <v>290</v>
      </c>
      <c r="H105" s="3"/>
    </row>
    <row r="106" spans="1:8" ht="15.75" x14ac:dyDescent="0.25">
      <c r="A106" s="17" t="s">
        <v>97</v>
      </c>
      <c r="B106" s="19">
        <v>7</v>
      </c>
      <c r="C106" s="19"/>
      <c r="D106" s="19">
        <v>7</v>
      </c>
      <c r="E106" s="19"/>
      <c r="F106" s="19">
        <v>12</v>
      </c>
      <c r="H106" s="3"/>
    </row>
    <row r="107" spans="1:8" ht="15.75" x14ac:dyDescent="0.25">
      <c r="A107" s="17" t="s">
        <v>98</v>
      </c>
      <c r="B107" s="19">
        <v>0</v>
      </c>
      <c r="C107" s="19"/>
      <c r="D107" s="19">
        <v>75</v>
      </c>
      <c r="E107" s="19"/>
      <c r="F107" s="19">
        <v>0</v>
      </c>
      <c r="H107" s="3"/>
    </row>
    <row r="108" spans="1:8" ht="15.75" x14ac:dyDescent="0.25">
      <c r="A108" s="17" t="s">
        <v>99</v>
      </c>
      <c r="B108" s="19">
        <v>52</v>
      </c>
      <c r="C108" s="19"/>
      <c r="D108" s="19">
        <v>52</v>
      </c>
      <c r="E108" s="19"/>
      <c r="F108" s="19">
        <v>52</v>
      </c>
      <c r="H108" s="3"/>
    </row>
    <row r="109" spans="1:8" ht="15.75" x14ac:dyDescent="0.25">
      <c r="A109" s="17" t="s">
        <v>100</v>
      </c>
      <c r="B109" s="19">
        <v>0</v>
      </c>
      <c r="C109" s="19"/>
      <c r="D109" s="19">
        <v>0</v>
      </c>
      <c r="E109" s="19"/>
      <c r="F109" s="19">
        <v>15</v>
      </c>
      <c r="H109" s="3"/>
    </row>
    <row r="110" spans="1:8" ht="15.75" x14ac:dyDescent="0.25">
      <c r="A110" s="17" t="s">
        <v>101</v>
      </c>
      <c r="B110" s="19">
        <v>72</v>
      </c>
      <c r="C110" s="19"/>
      <c r="D110" s="19">
        <v>72</v>
      </c>
      <c r="E110" s="19"/>
      <c r="F110" s="19">
        <v>82</v>
      </c>
      <c r="H110" s="3"/>
    </row>
    <row r="111" spans="1:8" ht="15.75" x14ac:dyDescent="0.25">
      <c r="A111" s="17" t="s">
        <v>102</v>
      </c>
      <c r="B111" s="19">
        <v>25</v>
      </c>
      <c r="C111" s="19"/>
      <c r="D111" s="19">
        <v>25</v>
      </c>
      <c r="E111" s="19"/>
      <c r="F111" s="19">
        <v>0</v>
      </c>
      <c r="H111" s="3"/>
    </row>
    <row r="112" spans="1:8" ht="15.75" x14ac:dyDescent="0.25">
      <c r="A112" s="17" t="s">
        <v>103</v>
      </c>
      <c r="B112" s="19">
        <v>10</v>
      </c>
      <c r="C112" s="19"/>
      <c r="D112" s="19">
        <v>10</v>
      </c>
      <c r="E112" s="19"/>
      <c r="F112" s="19">
        <v>0</v>
      </c>
      <c r="H112" s="3"/>
    </row>
    <row r="113" spans="1:8" ht="15.75" x14ac:dyDescent="0.25">
      <c r="A113" s="14" t="s">
        <v>104</v>
      </c>
      <c r="B113" s="22">
        <f>SUM(B104:B112)</f>
        <v>3213</v>
      </c>
      <c r="C113" s="22"/>
      <c r="D113" s="22">
        <f>SUM(D104:D112)</f>
        <v>3633</v>
      </c>
      <c r="E113" s="22"/>
      <c r="F113" s="22">
        <f>SUM(F104:F112)</f>
        <v>3749</v>
      </c>
      <c r="H113" s="3"/>
    </row>
    <row r="114" spans="1:8" ht="15.75" x14ac:dyDescent="0.25">
      <c r="A114" s="14"/>
      <c r="B114" s="22"/>
      <c r="C114" s="22"/>
      <c r="D114" s="22"/>
      <c r="E114" s="22"/>
      <c r="F114" s="22"/>
      <c r="H114" s="3"/>
    </row>
    <row r="115" spans="1:8" ht="15.75" x14ac:dyDescent="0.25">
      <c r="A115" s="14" t="s">
        <v>105</v>
      </c>
      <c r="B115" s="22"/>
      <c r="C115" s="22"/>
      <c r="D115" s="22"/>
      <c r="E115" s="22"/>
      <c r="F115" s="22"/>
      <c r="H115" s="3"/>
    </row>
    <row r="116" spans="1:8" ht="15.75" x14ac:dyDescent="0.25">
      <c r="A116" s="17" t="s">
        <v>51</v>
      </c>
      <c r="B116" s="19">
        <v>45</v>
      </c>
      <c r="C116" s="19"/>
      <c r="D116" s="19">
        <v>50</v>
      </c>
      <c r="E116" s="19"/>
      <c r="F116" s="19">
        <v>50.5</v>
      </c>
      <c r="H116" s="3"/>
    </row>
    <row r="117" spans="1:8" ht="15.75" x14ac:dyDescent="0.25">
      <c r="A117" s="17" t="s">
        <v>106</v>
      </c>
      <c r="B117" s="19">
        <v>0</v>
      </c>
      <c r="C117" s="19"/>
      <c r="D117" s="19">
        <v>0</v>
      </c>
      <c r="E117" s="19"/>
      <c r="F117" s="19">
        <v>0</v>
      </c>
      <c r="H117" s="3"/>
    </row>
    <row r="118" spans="1:8" ht="15.75" x14ac:dyDescent="0.25">
      <c r="A118" s="17" t="s">
        <v>107</v>
      </c>
      <c r="B118" s="19">
        <v>405</v>
      </c>
      <c r="C118" s="19"/>
      <c r="D118" s="19">
        <v>449</v>
      </c>
      <c r="E118" s="19"/>
      <c r="F118" s="19">
        <v>454.5</v>
      </c>
      <c r="H118" s="3"/>
    </row>
    <row r="119" spans="1:8" ht="15.75" x14ac:dyDescent="0.25">
      <c r="A119" s="14" t="s">
        <v>108</v>
      </c>
      <c r="B119" s="22">
        <f>SUM(B116:B118)</f>
        <v>450</v>
      </c>
      <c r="C119" s="22"/>
      <c r="D119" s="22">
        <f>SUM(D116:D118)</f>
        <v>499</v>
      </c>
      <c r="E119" s="22"/>
      <c r="F119" s="22">
        <f>SUM(F116:F118)</f>
        <v>505</v>
      </c>
      <c r="H119" s="3"/>
    </row>
    <row r="120" spans="1:8" ht="15.75" x14ac:dyDescent="0.25">
      <c r="A120" s="14"/>
      <c r="B120" s="22"/>
      <c r="C120" s="22"/>
      <c r="D120" s="22"/>
      <c r="E120" s="22"/>
      <c r="F120" s="22"/>
      <c r="H120" s="3"/>
    </row>
    <row r="121" spans="1:8" ht="15.75" x14ac:dyDescent="0.25">
      <c r="A121" s="31" t="s">
        <v>109</v>
      </c>
      <c r="B121" s="22" t="s">
        <v>110</v>
      </c>
      <c r="C121" s="22"/>
      <c r="D121" s="22" t="s">
        <v>110</v>
      </c>
      <c r="E121" s="22"/>
      <c r="F121" s="22"/>
      <c r="H121" s="3"/>
    </row>
    <row r="122" spans="1:8" ht="15.75" x14ac:dyDescent="0.25">
      <c r="A122" s="29" t="s">
        <v>111</v>
      </c>
      <c r="B122" s="22">
        <v>0</v>
      </c>
      <c r="C122" s="22"/>
      <c r="D122" s="22">
        <v>225</v>
      </c>
      <c r="E122" s="22"/>
      <c r="F122" s="22">
        <v>0</v>
      </c>
      <c r="H122" s="3"/>
    </row>
    <row r="123" spans="1:8" ht="15.75" x14ac:dyDescent="0.25">
      <c r="A123" s="14" t="s">
        <v>112</v>
      </c>
      <c r="B123" s="22">
        <f>SUBTOTAL(9,B122)</f>
        <v>0</v>
      </c>
      <c r="C123" s="22"/>
      <c r="D123" s="22">
        <f>SUBTOTAL(9,D122)</f>
        <v>225</v>
      </c>
      <c r="E123" s="22"/>
      <c r="F123" s="22">
        <f>SUBTOTAL(9,F122)</f>
        <v>0</v>
      </c>
      <c r="H123" s="3"/>
    </row>
    <row r="124" spans="1:8" ht="15.75" x14ac:dyDescent="0.25">
      <c r="A124" s="32" t="s">
        <v>113</v>
      </c>
      <c r="B124" s="22">
        <f>B89+B94+B101+B113+B119+B123</f>
        <v>15062</v>
      </c>
      <c r="C124" s="22"/>
      <c r="D124" s="22">
        <f>D89+D94+D101+D113+D119+D123</f>
        <v>17307</v>
      </c>
      <c r="E124" s="22"/>
      <c r="F124" s="22">
        <f>F89+F94+F101+F113+F119+F123</f>
        <v>9529</v>
      </c>
      <c r="H124" s="3"/>
    </row>
    <row r="125" spans="1:8" ht="15.75" x14ac:dyDescent="0.25">
      <c r="A125" s="32"/>
      <c r="B125" s="22"/>
      <c r="C125" s="22"/>
      <c r="D125" s="22"/>
      <c r="E125" s="22"/>
      <c r="F125" s="22"/>
      <c r="H125" s="3"/>
    </row>
    <row r="126" spans="1:8" ht="18.75" x14ac:dyDescent="0.3">
      <c r="A126" s="9" t="s">
        <v>114</v>
      </c>
      <c r="B126" s="13"/>
      <c r="C126" s="13"/>
      <c r="D126" s="13"/>
      <c r="E126" s="13"/>
      <c r="F126" s="13"/>
    </row>
    <row r="127" spans="1:8" ht="15.75" x14ac:dyDescent="0.25">
      <c r="A127" s="14" t="s">
        <v>115</v>
      </c>
      <c r="B127" s="22"/>
      <c r="C127" s="22"/>
      <c r="D127" s="22"/>
      <c r="E127" s="22"/>
      <c r="F127" s="22"/>
      <c r="H127" s="3"/>
    </row>
    <row r="128" spans="1:8" ht="15.75" x14ac:dyDescent="0.25">
      <c r="A128" s="17" t="s">
        <v>116</v>
      </c>
      <c r="B128" s="19">
        <v>0</v>
      </c>
      <c r="C128" s="19"/>
      <c r="D128" s="19">
        <v>0</v>
      </c>
      <c r="E128" s="19"/>
      <c r="F128" s="33">
        <v>31</v>
      </c>
      <c r="H128" s="3"/>
    </row>
    <row r="129" spans="1:8" ht="15.75" x14ac:dyDescent="0.25">
      <c r="A129" s="17" t="s">
        <v>117</v>
      </c>
      <c r="B129" s="19">
        <v>0</v>
      </c>
      <c r="C129" s="19"/>
      <c r="D129" s="19">
        <v>0</v>
      </c>
      <c r="E129" s="19"/>
      <c r="F129" s="33">
        <v>28</v>
      </c>
      <c r="H129" s="3"/>
    </row>
    <row r="130" spans="1:8" ht="15.75" x14ac:dyDescent="0.25">
      <c r="A130" s="17" t="s">
        <v>118</v>
      </c>
      <c r="B130" s="19">
        <v>355</v>
      </c>
      <c r="C130" s="19"/>
      <c r="D130" s="19">
        <v>343</v>
      </c>
      <c r="E130" s="19"/>
      <c r="F130" s="33">
        <v>448</v>
      </c>
      <c r="H130" s="3"/>
    </row>
    <row r="131" spans="1:8" ht="15.75" x14ac:dyDescent="0.25">
      <c r="A131" s="17" t="s">
        <v>249</v>
      </c>
      <c r="B131" s="19">
        <v>13420</v>
      </c>
      <c r="C131" s="19"/>
      <c r="D131" s="19">
        <v>13470</v>
      </c>
      <c r="E131" s="19"/>
      <c r="F131" s="33">
        <v>15310</v>
      </c>
      <c r="H131" s="3"/>
    </row>
    <row r="132" spans="1:8" ht="15.75" x14ac:dyDescent="0.25">
      <c r="A132" s="17" t="s">
        <v>119</v>
      </c>
      <c r="B132" s="19">
        <v>0</v>
      </c>
      <c r="C132" s="19"/>
      <c r="D132" s="19">
        <v>0</v>
      </c>
      <c r="E132" s="19"/>
      <c r="F132" s="33">
        <v>25</v>
      </c>
      <c r="H132" s="3"/>
    </row>
    <row r="133" spans="1:8" ht="15.75" x14ac:dyDescent="0.25">
      <c r="A133" s="17" t="s">
        <v>120</v>
      </c>
      <c r="B133" s="19">
        <v>160</v>
      </c>
      <c r="C133" s="19"/>
      <c r="D133" s="19">
        <v>125</v>
      </c>
      <c r="E133" s="19"/>
      <c r="F133" s="33">
        <v>0</v>
      </c>
      <c r="H133" s="3"/>
    </row>
    <row r="134" spans="1:8" ht="15.75" x14ac:dyDescent="0.25">
      <c r="A134" s="17" t="s">
        <v>121</v>
      </c>
      <c r="B134" s="19">
        <v>0</v>
      </c>
      <c r="C134" s="19"/>
      <c r="D134" s="19">
        <v>0</v>
      </c>
      <c r="E134" s="19"/>
      <c r="F134" s="24">
        <v>62</v>
      </c>
      <c r="H134" s="3"/>
    </row>
    <row r="135" spans="1:8" ht="15.75" x14ac:dyDescent="0.25">
      <c r="A135" s="17" t="s">
        <v>122</v>
      </c>
      <c r="B135" s="19">
        <v>0</v>
      </c>
      <c r="C135" s="19"/>
      <c r="D135" s="19">
        <v>969</v>
      </c>
      <c r="E135" s="19"/>
      <c r="F135" s="19">
        <v>0</v>
      </c>
      <c r="H135" s="3"/>
    </row>
    <row r="136" spans="1:8" ht="15.75" x14ac:dyDescent="0.25">
      <c r="A136" s="17" t="s">
        <v>123</v>
      </c>
      <c r="B136" s="20" t="s">
        <v>124</v>
      </c>
      <c r="C136" s="19"/>
      <c r="D136" s="20" t="s">
        <v>125</v>
      </c>
      <c r="E136" s="19"/>
      <c r="F136" s="20" t="s">
        <v>125</v>
      </c>
      <c r="H136" s="3"/>
    </row>
    <row r="137" spans="1:8" ht="15.75" x14ac:dyDescent="0.25">
      <c r="A137" s="17" t="s">
        <v>126</v>
      </c>
      <c r="B137" s="19">
        <v>5</v>
      </c>
      <c r="C137" s="19"/>
      <c r="D137" s="19">
        <v>0</v>
      </c>
      <c r="E137" s="19"/>
      <c r="F137" s="19">
        <v>0</v>
      </c>
      <c r="H137" s="3"/>
    </row>
    <row r="138" spans="1:8" ht="15.75" x14ac:dyDescent="0.25">
      <c r="A138" s="17" t="s">
        <v>127</v>
      </c>
      <c r="B138" s="18">
        <v>0</v>
      </c>
      <c r="C138" s="18"/>
      <c r="D138" s="18">
        <v>1</v>
      </c>
      <c r="E138" s="18"/>
      <c r="F138" s="18">
        <v>0</v>
      </c>
      <c r="H138" s="3"/>
    </row>
    <row r="139" spans="1:8" ht="15.75" x14ac:dyDescent="0.25">
      <c r="A139" s="14" t="s">
        <v>128</v>
      </c>
      <c r="B139" s="22">
        <f>SUM(B128:B138)</f>
        <v>13940</v>
      </c>
      <c r="C139" s="22"/>
      <c r="D139" s="22">
        <f>SUM(D128:D138)</f>
        <v>14908</v>
      </c>
      <c r="E139" s="22"/>
      <c r="F139" s="22">
        <f>SUM(F128:F138)</f>
        <v>15904</v>
      </c>
      <c r="H139" s="3"/>
    </row>
    <row r="140" spans="1:8" ht="15.75" x14ac:dyDescent="0.25">
      <c r="A140" s="14"/>
      <c r="B140" s="22"/>
      <c r="C140" s="22"/>
      <c r="D140" s="22"/>
      <c r="E140" s="22"/>
      <c r="F140" s="22"/>
      <c r="H140" s="3"/>
    </row>
    <row r="141" spans="1:8" ht="15.75" x14ac:dyDescent="0.25">
      <c r="A141" s="14" t="s">
        <v>129</v>
      </c>
      <c r="B141" s="22"/>
      <c r="C141" s="22"/>
      <c r="D141" s="22"/>
      <c r="E141" s="22"/>
      <c r="F141" s="22"/>
      <c r="H141" s="3"/>
    </row>
    <row r="142" spans="1:8" ht="15.75" x14ac:dyDescent="0.25">
      <c r="A142" s="17" t="s">
        <v>130</v>
      </c>
      <c r="B142" s="19">
        <v>5</v>
      </c>
      <c r="C142" s="19"/>
      <c r="D142" s="19">
        <v>5</v>
      </c>
      <c r="E142" s="19"/>
      <c r="F142" s="19">
        <v>4.5</v>
      </c>
      <c r="H142" s="3"/>
    </row>
    <row r="143" spans="1:8" ht="15.75" x14ac:dyDescent="0.25">
      <c r="A143" s="17" t="s">
        <v>129</v>
      </c>
      <c r="B143" s="19">
        <v>53</v>
      </c>
      <c r="C143" s="19"/>
      <c r="D143" s="19">
        <v>53</v>
      </c>
      <c r="E143" s="19"/>
      <c r="F143" s="19">
        <v>61.5</v>
      </c>
      <c r="H143" s="3"/>
    </row>
    <row r="144" spans="1:8" ht="15.75" x14ac:dyDescent="0.25">
      <c r="A144" s="14" t="s">
        <v>131</v>
      </c>
      <c r="B144" s="22">
        <f>SUM(B142:B143)</f>
        <v>58</v>
      </c>
      <c r="C144" s="22"/>
      <c r="D144" s="22">
        <f>SUM(D142:D143)</f>
        <v>58</v>
      </c>
      <c r="E144" s="22"/>
      <c r="F144" s="22">
        <f>SUM(F142:F143)</f>
        <v>66</v>
      </c>
      <c r="H144" s="3"/>
    </row>
    <row r="145" spans="1:8" ht="15.75" x14ac:dyDescent="0.25">
      <c r="A145" s="14"/>
      <c r="B145" s="22"/>
      <c r="C145" s="22"/>
      <c r="D145" s="22"/>
      <c r="E145" s="22"/>
      <c r="F145" s="22"/>
      <c r="H145" s="3"/>
    </row>
    <row r="146" spans="1:8" ht="15.75" x14ac:dyDescent="0.25">
      <c r="A146" s="14" t="s">
        <v>132</v>
      </c>
      <c r="B146" s="22"/>
      <c r="C146" s="22"/>
      <c r="D146" s="22"/>
      <c r="E146" s="22"/>
      <c r="F146" s="22"/>
      <c r="H146" s="3"/>
    </row>
    <row r="147" spans="1:8" ht="15.75" x14ac:dyDescent="0.25">
      <c r="A147" s="17" t="s">
        <v>133</v>
      </c>
      <c r="B147" s="19">
        <v>168.5</v>
      </c>
      <c r="C147" s="19"/>
      <c r="D147" s="19">
        <v>110</v>
      </c>
      <c r="E147" s="19"/>
      <c r="F147" s="19">
        <v>110</v>
      </c>
      <c r="H147" s="3"/>
    </row>
    <row r="148" spans="1:8" ht="15.75" x14ac:dyDescent="0.25">
      <c r="A148" s="17" t="s">
        <v>134</v>
      </c>
      <c r="B148" s="19">
        <v>3</v>
      </c>
      <c r="C148" s="19"/>
      <c r="D148" s="19">
        <v>4</v>
      </c>
      <c r="E148" s="19"/>
      <c r="F148" s="19">
        <v>4</v>
      </c>
      <c r="H148" s="3"/>
    </row>
    <row r="149" spans="1:8" ht="15.75" x14ac:dyDescent="0.25">
      <c r="A149" s="17" t="s">
        <v>135</v>
      </c>
      <c r="B149" s="19">
        <v>6</v>
      </c>
      <c r="C149" s="19"/>
      <c r="D149" s="19">
        <v>6</v>
      </c>
      <c r="E149" s="19"/>
      <c r="F149" s="19">
        <v>0</v>
      </c>
      <c r="H149" s="3"/>
    </row>
    <row r="150" spans="1:8" ht="15.75" x14ac:dyDescent="0.25">
      <c r="A150" s="17" t="s">
        <v>136</v>
      </c>
      <c r="B150" s="19">
        <v>730.5</v>
      </c>
      <c r="C150" s="19"/>
      <c r="D150" s="19">
        <v>835</v>
      </c>
      <c r="E150" s="19"/>
      <c r="F150" s="19">
        <v>797</v>
      </c>
      <c r="H150" s="3"/>
    </row>
    <row r="151" spans="1:8" ht="15.75" x14ac:dyDescent="0.25">
      <c r="A151" s="17" t="s">
        <v>137</v>
      </c>
      <c r="B151" s="34" t="s">
        <v>138</v>
      </c>
      <c r="C151" s="18"/>
      <c r="D151" s="34" t="s">
        <v>139</v>
      </c>
      <c r="E151" s="18"/>
      <c r="F151" s="19">
        <v>0</v>
      </c>
      <c r="H151" s="3"/>
    </row>
    <row r="152" spans="1:8" ht="15.75" x14ac:dyDescent="0.25">
      <c r="A152" s="17" t="s">
        <v>140</v>
      </c>
      <c r="B152" s="20" t="s">
        <v>141</v>
      </c>
      <c r="C152" s="19"/>
      <c r="D152" s="20" t="s">
        <v>142</v>
      </c>
      <c r="E152" s="19"/>
      <c r="F152" s="20" t="s">
        <v>139</v>
      </c>
      <c r="H152" s="3"/>
    </row>
    <row r="153" spans="1:8" ht="15.75" x14ac:dyDescent="0.25">
      <c r="A153" s="17" t="s">
        <v>143</v>
      </c>
      <c r="B153" s="19">
        <v>125</v>
      </c>
      <c r="C153" s="19"/>
      <c r="D153" s="19">
        <v>120</v>
      </c>
      <c r="E153" s="19"/>
      <c r="F153" s="19">
        <v>112</v>
      </c>
      <c r="H153" s="3"/>
    </row>
    <row r="154" spans="1:8" ht="15.75" x14ac:dyDescent="0.25">
      <c r="A154" s="14" t="s">
        <v>144</v>
      </c>
      <c r="B154" s="22">
        <f>SUM(B147:B153)</f>
        <v>1033</v>
      </c>
      <c r="C154" s="22"/>
      <c r="D154" s="22">
        <f>SUM(D147:D153)</f>
        <v>1075</v>
      </c>
      <c r="E154" s="22"/>
      <c r="F154" s="22">
        <f>SUM(F147:F153)</f>
        <v>1023</v>
      </c>
      <c r="H154" s="3"/>
    </row>
    <row r="155" spans="1:8" ht="15.75" x14ac:dyDescent="0.25">
      <c r="A155" s="14"/>
      <c r="B155" s="22"/>
      <c r="C155" s="22"/>
      <c r="D155" s="22"/>
      <c r="E155" s="22"/>
      <c r="F155" s="22"/>
      <c r="H155" s="3"/>
    </row>
    <row r="156" spans="1:8" ht="15.75" x14ac:dyDescent="0.25">
      <c r="A156" s="14" t="s">
        <v>145</v>
      </c>
      <c r="B156" s="22"/>
      <c r="C156" s="22"/>
      <c r="D156" s="22"/>
      <c r="E156" s="22"/>
      <c r="F156" s="22"/>
      <c r="H156" s="3"/>
    </row>
    <row r="157" spans="1:8" ht="15.75" x14ac:dyDescent="0.25">
      <c r="A157" s="17" t="s">
        <v>134</v>
      </c>
      <c r="B157" s="19">
        <v>2</v>
      </c>
      <c r="C157" s="19"/>
      <c r="D157" s="19">
        <v>3</v>
      </c>
      <c r="E157" s="19"/>
      <c r="F157" s="19">
        <v>1</v>
      </c>
      <c r="H157" s="3"/>
    </row>
    <row r="158" spans="1:8" ht="15.75" x14ac:dyDescent="0.25">
      <c r="A158" s="17" t="s">
        <v>146</v>
      </c>
      <c r="B158" s="19">
        <v>160</v>
      </c>
      <c r="C158" s="19"/>
      <c r="D158" s="19">
        <v>148</v>
      </c>
      <c r="E158" s="19"/>
      <c r="F158" s="19">
        <v>148</v>
      </c>
      <c r="H158" s="3"/>
    </row>
    <row r="159" spans="1:8" ht="15.75" x14ac:dyDescent="0.25">
      <c r="A159" s="17" t="s">
        <v>147</v>
      </c>
      <c r="B159" s="19">
        <v>190</v>
      </c>
      <c r="C159" s="19"/>
      <c r="D159" s="19">
        <v>209</v>
      </c>
      <c r="E159" s="19"/>
      <c r="F159" s="19">
        <v>207</v>
      </c>
      <c r="H159" s="3"/>
    </row>
    <row r="160" spans="1:8" ht="15.75" x14ac:dyDescent="0.25">
      <c r="A160" s="14" t="s">
        <v>148</v>
      </c>
      <c r="B160" s="22">
        <f>SUM(B157:B159)</f>
        <v>352</v>
      </c>
      <c r="C160" s="22"/>
      <c r="D160" s="22">
        <f>SUM(D157:D159)</f>
        <v>360</v>
      </c>
      <c r="E160" s="22"/>
      <c r="F160" s="22">
        <f>SUM(F157:F159)</f>
        <v>356</v>
      </c>
      <c r="H160" s="3"/>
    </row>
    <row r="161" spans="1:8" ht="15.75" x14ac:dyDescent="0.25">
      <c r="A161" s="14"/>
      <c r="B161" s="22"/>
      <c r="C161" s="22"/>
      <c r="D161" s="22"/>
      <c r="E161" s="22"/>
      <c r="F161" s="22"/>
      <c r="H161" s="3"/>
    </row>
    <row r="162" spans="1:8" ht="15.75" x14ac:dyDescent="0.25">
      <c r="A162" s="14" t="s">
        <v>149</v>
      </c>
      <c r="B162" s="22"/>
      <c r="C162" s="22"/>
      <c r="D162" s="22"/>
      <c r="E162" s="22"/>
      <c r="F162" s="22"/>
      <c r="H162" s="3"/>
    </row>
    <row r="163" spans="1:8" ht="15.75" x14ac:dyDescent="0.25">
      <c r="A163" s="17" t="s">
        <v>150</v>
      </c>
      <c r="B163" s="19">
        <v>14</v>
      </c>
      <c r="C163" s="19"/>
      <c r="D163" s="19">
        <v>14</v>
      </c>
      <c r="E163" s="19"/>
      <c r="F163" s="19">
        <v>14</v>
      </c>
      <c r="H163" s="3"/>
    </row>
    <row r="164" spans="1:8" ht="15.75" x14ac:dyDescent="0.25">
      <c r="A164" s="17" t="s">
        <v>250</v>
      </c>
      <c r="B164" s="19">
        <v>0</v>
      </c>
      <c r="C164" s="19"/>
      <c r="D164" s="19">
        <v>0</v>
      </c>
      <c r="E164" s="19"/>
      <c r="F164" s="20" t="s">
        <v>141</v>
      </c>
      <c r="G164" t="s">
        <v>248</v>
      </c>
      <c r="H164" s="3"/>
    </row>
    <row r="165" spans="1:8" ht="15.75" x14ac:dyDescent="0.25">
      <c r="A165" s="14" t="s">
        <v>151</v>
      </c>
      <c r="B165" s="22">
        <f>SUM(B163:B164)</f>
        <v>14</v>
      </c>
      <c r="C165" s="22"/>
      <c r="D165" s="22">
        <f>SUM(D163:D164)</f>
        <v>14</v>
      </c>
      <c r="E165" s="22"/>
      <c r="F165" s="22">
        <f>SUM(F163:F164)</f>
        <v>14</v>
      </c>
      <c r="H165" s="3"/>
    </row>
    <row r="166" spans="1:8" ht="15.75" x14ac:dyDescent="0.25">
      <c r="A166" s="14"/>
      <c r="B166" s="22"/>
      <c r="C166" s="22"/>
      <c r="D166" s="22"/>
      <c r="E166" s="22"/>
      <c r="F166" s="22"/>
      <c r="H166" s="3"/>
    </row>
    <row r="167" spans="1:8" ht="15.75" x14ac:dyDescent="0.25">
      <c r="A167" s="14" t="s">
        <v>152</v>
      </c>
      <c r="B167" s="22"/>
      <c r="C167" s="22"/>
      <c r="D167" s="22"/>
      <c r="E167" s="22"/>
      <c r="F167" s="22"/>
      <c r="H167" s="3"/>
    </row>
    <row r="168" spans="1:8" ht="15.75" x14ac:dyDescent="0.25">
      <c r="A168" s="30" t="s">
        <v>153</v>
      </c>
      <c r="B168" s="22"/>
      <c r="C168" s="22"/>
      <c r="D168" s="22"/>
      <c r="E168" s="22"/>
      <c r="F168" s="22"/>
      <c r="H168" s="3"/>
    </row>
    <row r="169" spans="1:8" ht="15.75" x14ac:dyDescent="0.25">
      <c r="A169" s="17" t="s">
        <v>61</v>
      </c>
      <c r="B169" s="19">
        <v>150</v>
      </c>
      <c r="C169" s="19"/>
      <c r="D169" s="19">
        <v>150</v>
      </c>
      <c r="E169" s="19"/>
      <c r="F169" s="19">
        <v>150</v>
      </c>
      <c r="H169" s="3"/>
    </row>
    <row r="170" spans="1:8" ht="15.75" x14ac:dyDescent="0.25">
      <c r="A170" s="17" t="s">
        <v>154</v>
      </c>
      <c r="B170" s="19">
        <v>0</v>
      </c>
      <c r="C170" s="19"/>
      <c r="D170" s="19">
        <v>0</v>
      </c>
      <c r="E170" s="19"/>
      <c r="F170" s="19">
        <v>15</v>
      </c>
      <c r="H170" s="3"/>
    </row>
    <row r="171" spans="1:8" ht="15.75" x14ac:dyDescent="0.25">
      <c r="A171" s="29" t="s">
        <v>155</v>
      </c>
      <c r="B171" s="35" t="s">
        <v>64</v>
      </c>
      <c r="C171" s="35"/>
      <c r="D171" s="35" t="s">
        <v>64</v>
      </c>
      <c r="E171" s="35"/>
      <c r="F171" s="35" t="s">
        <v>64</v>
      </c>
      <c r="H171" s="3"/>
    </row>
    <row r="172" spans="1:8" ht="15.75" x14ac:dyDescent="0.25">
      <c r="A172" s="29" t="s">
        <v>156</v>
      </c>
      <c r="B172" s="35" t="s">
        <v>157</v>
      </c>
      <c r="C172" s="35"/>
      <c r="D172" s="35" t="s">
        <v>157</v>
      </c>
      <c r="E172" s="35"/>
      <c r="F172" s="35" t="s">
        <v>157</v>
      </c>
      <c r="H172" s="3"/>
    </row>
    <row r="173" spans="1:8" ht="15.75" x14ac:dyDescent="0.25">
      <c r="A173" s="21" t="s">
        <v>158</v>
      </c>
      <c r="B173" s="22">
        <f>SUM(B169:B170)</f>
        <v>150</v>
      </c>
      <c r="C173" s="22"/>
      <c r="D173" s="22">
        <f>SUM(D169:D170)</f>
        <v>150</v>
      </c>
      <c r="E173" s="22"/>
      <c r="F173" s="22">
        <f>SUM(F169:F170)</f>
        <v>165</v>
      </c>
      <c r="H173" s="3"/>
    </row>
    <row r="174" spans="1:8" ht="15.75" x14ac:dyDescent="0.25">
      <c r="A174" s="14" t="s">
        <v>159</v>
      </c>
      <c r="B174" s="22"/>
      <c r="C174" s="22"/>
      <c r="D174" s="22"/>
      <c r="E174" s="22"/>
      <c r="F174" s="22"/>
      <c r="H174" s="3"/>
    </row>
    <row r="175" spans="1:8" ht="15.75" x14ac:dyDescent="0.25">
      <c r="A175" s="17" t="s">
        <v>160</v>
      </c>
      <c r="B175" s="19">
        <v>0</v>
      </c>
      <c r="C175" s="19"/>
      <c r="D175" s="19">
        <v>0</v>
      </c>
      <c r="E175" s="19"/>
      <c r="F175" s="19">
        <v>0</v>
      </c>
      <c r="H175" s="3"/>
    </row>
    <row r="176" spans="1:8" ht="15.75" x14ac:dyDescent="0.25">
      <c r="A176" s="27" t="s">
        <v>155</v>
      </c>
      <c r="B176" s="35" t="s">
        <v>64</v>
      </c>
      <c r="C176" s="35"/>
      <c r="D176" s="35" t="s">
        <v>64</v>
      </c>
      <c r="E176" s="35"/>
      <c r="F176" s="35" t="s">
        <v>64</v>
      </c>
      <c r="H176" s="3"/>
    </row>
    <row r="177" spans="1:8" ht="15.75" x14ac:dyDescent="0.25">
      <c r="A177" s="27" t="s">
        <v>156</v>
      </c>
      <c r="B177" s="35" t="s">
        <v>161</v>
      </c>
      <c r="C177" s="35"/>
      <c r="D177" s="35" t="s">
        <v>161</v>
      </c>
      <c r="E177" s="35"/>
      <c r="F177" s="35" t="s">
        <v>161</v>
      </c>
      <c r="H177" s="3"/>
    </row>
    <row r="178" spans="1:8" ht="15.75" x14ac:dyDescent="0.25">
      <c r="A178" s="14" t="s">
        <v>162</v>
      </c>
      <c r="B178" s="22">
        <f>SUM(B175)</f>
        <v>0</v>
      </c>
      <c r="C178" s="22"/>
      <c r="D178" s="22">
        <f>SUM(D175)</f>
        <v>0</v>
      </c>
      <c r="E178" s="22"/>
      <c r="F178" s="22">
        <f>SUM(F175)</f>
        <v>0</v>
      </c>
      <c r="H178" s="3"/>
    </row>
    <row r="179" spans="1:8" ht="15.75" x14ac:dyDescent="0.25">
      <c r="A179" s="21" t="s">
        <v>163</v>
      </c>
      <c r="B179" s="22">
        <f>B173+B178</f>
        <v>150</v>
      </c>
      <c r="C179" s="22"/>
      <c r="D179" s="22">
        <f>D173+D178</f>
        <v>150</v>
      </c>
      <c r="E179" s="22"/>
      <c r="F179" s="22">
        <f>F173+F178</f>
        <v>165</v>
      </c>
      <c r="H179" s="3"/>
    </row>
    <row r="180" spans="1:8" ht="15.75" x14ac:dyDescent="0.25">
      <c r="A180" s="30" t="s">
        <v>164</v>
      </c>
      <c r="B180" s="22">
        <f>B139+B144+B154+B160+B165+B173+B178</f>
        <v>15547</v>
      </c>
      <c r="C180" s="22"/>
      <c r="D180" s="22">
        <f>D139+D144+D154+D160+D165+D173+D178</f>
        <v>16565</v>
      </c>
      <c r="E180" s="22"/>
      <c r="F180" s="22">
        <f>F139+F144+F154+F160+F165+F173+F178</f>
        <v>17528</v>
      </c>
      <c r="H180" s="3"/>
    </row>
    <row r="181" spans="1:8" ht="15.75" x14ac:dyDescent="0.25">
      <c r="A181" s="30"/>
      <c r="B181" s="22"/>
      <c r="C181" s="22"/>
      <c r="D181" s="22"/>
      <c r="E181" s="22"/>
      <c r="F181" s="22"/>
      <c r="H181" s="3"/>
    </row>
    <row r="182" spans="1:8" ht="18.75" x14ac:dyDescent="0.3">
      <c r="A182" s="9" t="s">
        <v>165</v>
      </c>
      <c r="B182" s="13" t="s">
        <v>110</v>
      </c>
      <c r="C182" s="13"/>
      <c r="D182" s="13" t="s">
        <v>110</v>
      </c>
      <c r="E182" s="13"/>
      <c r="F182" s="13" t="s">
        <v>110</v>
      </c>
    </row>
    <row r="183" spans="1:8" ht="15.75" x14ac:dyDescent="0.25">
      <c r="A183" s="36" t="s">
        <v>166</v>
      </c>
      <c r="B183" s="35"/>
      <c r="C183" s="35"/>
      <c r="D183" s="35"/>
      <c r="E183" s="35"/>
      <c r="F183" s="35"/>
      <c r="H183" s="3"/>
    </row>
    <row r="184" spans="1:8" ht="15.75" x14ac:dyDescent="0.25">
      <c r="A184" s="29" t="s">
        <v>167</v>
      </c>
      <c r="B184" s="35">
        <v>37</v>
      </c>
      <c r="C184" s="35"/>
      <c r="D184" s="35">
        <v>40</v>
      </c>
      <c r="E184" s="35"/>
      <c r="F184" s="35">
        <v>61</v>
      </c>
      <c r="H184" s="3"/>
    </row>
    <row r="185" spans="1:8" ht="15.75" x14ac:dyDescent="0.25">
      <c r="A185" s="29" t="s">
        <v>168</v>
      </c>
      <c r="B185" s="35" t="s">
        <v>251</v>
      </c>
      <c r="C185" s="35"/>
      <c r="D185" s="35" t="s">
        <v>251</v>
      </c>
      <c r="E185" s="35"/>
      <c r="F185" s="35" t="s">
        <v>169</v>
      </c>
      <c r="H185" s="3"/>
    </row>
    <row r="186" spans="1:8" ht="15.75" x14ac:dyDescent="0.25">
      <c r="A186" s="37" t="s">
        <v>254</v>
      </c>
      <c r="B186" s="38">
        <f>SUBTOTAL(9,B184:B185)</f>
        <v>37</v>
      </c>
      <c r="C186" s="38"/>
      <c r="D186" s="38">
        <f>SUBTOTAL(9,D184:D185)</f>
        <v>40</v>
      </c>
      <c r="E186" s="38"/>
      <c r="F186" s="38">
        <f>SUBTOTAL(9,F184:F185)</f>
        <v>61</v>
      </c>
      <c r="H186" s="3"/>
    </row>
    <row r="187" spans="1:8" ht="15.75" x14ac:dyDescent="0.25">
      <c r="A187" s="37"/>
      <c r="B187" s="38"/>
      <c r="C187" s="38"/>
      <c r="D187" s="38"/>
      <c r="E187" s="38"/>
      <c r="F187" s="38"/>
      <c r="H187" s="3"/>
    </row>
    <row r="188" spans="1:8" ht="18.75" x14ac:dyDescent="0.3">
      <c r="A188" s="9" t="s">
        <v>170</v>
      </c>
      <c r="B188" s="13"/>
      <c r="C188" s="13"/>
      <c r="D188" s="13"/>
      <c r="E188" s="13"/>
      <c r="F188" s="13"/>
    </row>
    <row r="189" spans="1:8" ht="15.75" x14ac:dyDescent="0.25">
      <c r="A189" s="14" t="s">
        <v>171</v>
      </c>
      <c r="B189" s="22"/>
      <c r="C189" s="22"/>
      <c r="D189" s="22"/>
      <c r="E189" s="22"/>
      <c r="F189" s="22"/>
      <c r="H189" s="3"/>
    </row>
    <row r="190" spans="1:8" ht="15.75" x14ac:dyDescent="0.25">
      <c r="A190" s="17" t="s">
        <v>172</v>
      </c>
      <c r="B190" s="19">
        <v>66.8</v>
      </c>
      <c r="C190" s="19"/>
      <c r="D190" s="19">
        <v>71</v>
      </c>
      <c r="E190" s="19"/>
      <c r="F190" s="19">
        <v>70</v>
      </c>
      <c r="H190" s="3"/>
    </row>
    <row r="191" spans="1:8" ht="15.75" x14ac:dyDescent="0.25">
      <c r="A191" s="17" t="s">
        <v>173</v>
      </c>
      <c r="B191" s="19">
        <v>20</v>
      </c>
      <c r="C191" s="19"/>
      <c r="D191" s="19">
        <v>20</v>
      </c>
      <c r="E191" s="19"/>
      <c r="F191" s="19">
        <v>10</v>
      </c>
      <c r="H191" s="3"/>
    </row>
    <row r="192" spans="1:8" ht="15.75" x14ac:dyDescent="0.25">
      <c r="A192" s="17" t="s">
        <v>174</v>
      </c>
      <c r="B192" s="19">
        <v>17.600000000000001</v>
      </c>
      <c r="C192" s="19"/>
      <c r="D192" s="19">
        <v>10</v>
      </c>
      <c r="E192" s="19"/>
      <c r="F192" s="19">
        <v>25</v>
      </c>
      <c r="H192" s="3"/>
    </row>
    <row r="193" spans="1:8" ht="15.75" x14ac:dyDescent="0.25">
      <c r="A193" s="17" t="s">
        <v>55</v>
      </c>
      <c r="B193" s="19">
        <v>41</v>
      </c>
      <c r="C193" s="19"/>
      <c r="D193" s="19">
        <v>44</v>
      </c>
      <c r="E193" s="19"/>
      <c r="F193" s="19">
        <v>50</v>
      </c>
      <c r="H193" s="3"/>
    </row>
    <row r="194" spans="1:8" ht="15.75" x14ac:dyDescent="0.25">
      <c r="A194" s="14" t="s">
        <v>175</v>
      </c>
      <c r="B194" s="22">
        <f>SUBTOTAL(9,B190:B193)</f>
        <v>145.4</v>
      </c>
      <c r="C194" s="22"/>
      <c r="D194" s="22">
        <f>SUBTOTAL(9,D190:D193)</f>
        <v>145</v>
      </c>
      <c r="E194" s="22"/>
      <c r="F194" s="22">
        <f>SUBTOTAL(9,F190:F193)</f>
        <v>155</v>
      </c>
      <c r="H194" s="3"/>
    </row>
    <row r="195" spans="1:8" ht="15.75" x14ac:dyDescent="0.25">
      <c r="A195" s="30" t="s">
        <v>176</v>
      </c>
      <c r="B195" s="22">
        <f>B194</f>
        <v>145.4</v>
      </c>
      <c r="C195" s="22"/>
      <c r="D195" s="22">
        <f>D194</f>
        <v>145</v>
      </c>
      <c r="E195" s="22"/>
      <c r="F195" s="22">
        <f>F194</f>
        <v>155</v>
      </c>
      <c r="H195" s="3"/>
    </row>
    <row r="196" spans="1:8" ht="15.75" x14ac:dyDescent="0.25">
      <c r="A196" s="37"/>
      <c r="B196" s="39"/>
      <c r="C196" s="39"/>
      <c r="D196" s="39"/>
      <c r="E196" s="39"/>
      <c r="F196" s="39"/>
      <c r="H196" s="3"/>
    </row>
    <row r="197" spans="1:8" ht="18.75" x14ac:dyDescent="0.3">
      <c r="A197" s="9" t="s">
        <v>177</v>
      </c>
      <c r="B197" s="13"/>
      <c r="C197" s="13"/>
      <c r="D197" s="13"/>
      <c r="E197" s="13"/>
      <c r="F197" s="13"/>
    </row>
    <row r="198" spans="1:8" ht="15.75" x14ac:dyDescent="0.25">
      <c r="A198" s="14" t="s">
        <v>178</v>
      </c>
      <c r="B198" s="22"/>
      <c r="C198" s="22"/>
      <c r="D198" s="22"/>
      <c r="E198" s="22"/>
      <c r="F198" s="22"/>
      <c r="H198" s="3"/>
    </row>
    <row r="199" spans="1:8" ht="15.75" x14ac:dyDescent="0.25">
      <c r="A199" s="17" t="s">
        <v>179</v>
      </c>
      <c r="B199" s="19">
        <v>25</v>
      </c>
      <c r="C199" s="19"/>
      <c r="D199" s="19">
        <v>26</v>
      </c>
      <c r="E199" s="19"/>
      <c r="F199" s="19">
        <v>27.5</v>
      </c>
      <c r="H199" s="3"/>
    </row>
    <row r="200" spans="1:8" ht="15.75" x14ac:dyDescent="0.25">
      <c r="A200" s="17" t="s">
        <v>180</v>
      </c>
      <c r="B200" s="19">
        <v>56</v>
      </c>
      <c r="C200" s="19"/>
      <c r="D200" s="19">
        <v>56</v>
      </c>
      <c r="E200" s="19"/>
      <c r="F200" s="19">
        <v>58.5</v>
      </c>
      <c r="H200" s="3"/>
    </row>
    <row r="201" spans="1:8" ht="15.75" x14ac:dyDescent="0.25">
      <c r="A201" s="17" t="s">
        <v>181</v>
      </c>
      <c r="B201" s="19">
        <v>1</v>
      </c>
      <c r="C201" s="19"/>
      <c r="D201" s="19">
        <v>1</v>
      </c>
      <c r="E201" s="19"/>
      <c r="F201" s="19">
        <v>1</v>
      </c>
      <c r="H201" s="3"/>
    </row>
    <row r="202" spans="1:8" ht="15.75" x14ac:dyDescent="0.25">
      <c r="A202" s="17" t="s">
        <v>182</v>
      </c>
      <c r="B202" s="19">
        <v>3</v>
      </c>
      <c r="C202" s="19"/>
      <c r="D202" s="19">
        <v>3</v>
      </c>
      <c r="E202" s="19"/>
      <c r="F202" s="19">
        <v>3</v>
      </c>
      <c r="H202" s="3"/>
    </row>
    <row r="203" spans="1:8" ht="15.75" x14ac:dyDescent="0.25">
      <c r="A203" s="14" t="s">
        <v>183</v>
      </c>
      <c r="B203" s="22">
        <f>SUBTOTAL(9,B199:B202)</f>
        <v>85</v>
      </c>
      <c r="C203" s="22"/>
      <c r="D203" s="22">
        <f>SUBTOTAL(9,D199:D202)</f>
        <v>86</v>
      </c>
      <c r="E203" s="22"/>
      <c r="F203" s="22">
        <f>SUBTOTAL(9,F199:F202)</f>
        <v>90</v>
      </c>
      <c r="H203" s="3"/>
    </row>
    <row r="204" spans="1:8" ht="15.75" x14ac:dyDescent="0.25">
      <c r="A204" s="37" t="s">
        <v>184</v>
      </c>
      <c r="B204" s="39">
        <f>B203</f>
        <v>85</v>
      </c>
      <c r="C204" s="39"/>
      <c r="D204" s="39">
        <f>D203</f>
        <v>86</v>
      </c>
      <c r="E204" s="39"/>
      <c r="F204" s="39">
        <f>F203</f>
        <v>90</v>
      </c>
      <c r="H204" s="3"/>
    </row>
    <row r="205" spans="1:8" ht="15.75" x14ac:dyDescent="0.25">
      <c r="A205" s="37"/>
      <c r="B205" s="39"/>
      <c r="C205" s="39"/>
      <c r="D205" s="39"/>
      <c r="E205" s="39"/>
      <c r="F205" s="39"/>
      <c r="H205" s="3"/>
    </row>
    <row r="206" spans="1:8" ht="18.75" x14ac:dyDescent="0.3">
      <c r="A206" s="9" t="s">
        <v>185</v>
      </c>
      <c r="B206" s="13"/>
      <c r="C206" s="13"/>
      <c r="D206" s="13"/>
      <c r="E206" s="13"/>
      <c r="F206" s="13"/>
    </row>
    <row r="207" spans="1:8" ht="15.75" x14ac:dyDescent="0.25">
      <c r="A207" s="14" t="s">
        <v>186</v>
      </c>
      <c r="B207" s="22"/>
      <c r="C207" s="22"/>
      <c r="D207" s="22"/>
      <c r="E207" s="22"/>
      <c r="F207" s="22"/>
      <c r="H207" s="3"/>
    </row>
    <row r="208" spans="1:8" ht="15.75" x14ac:dyDescent="0.25">
      <c r="A208" s="17" t="s">
        <v>187</v>
      </c>
      <c r="B208" s="19">
        <v>0</v>
      </c>
      <c r="C208" s="19"/>
      <c r="D208" s="19">
        <v>0</v>
      </c>
      <c r="E208" s="19"/>
      <c r="F208" s="19">
        <v>10</v>
      </c>
      <c r="H208" s="3"/>
    </row>
    <row r="209" spans="1:8" ht="15.75" x14ac:dyDescent="0.25">
      <c r="A209" s="17" t="s">
        <v>188</v>
      </c>
      <c r="B209" s="19">
        <v>75</v>
      </c>
      <c r="C209" s="19"/>
      <c r="D209" s="19">
        <v>55</v>
      </c>
      <c r="E209" s="19"/>
      <c r="F209" s="19">
        <v>95</v>
      </c>
      <c r="H209" s="3"/>
    </row>
    <row r="210" spans="1:8" ht="15.75" x14ac:dyDescent="0.25">
      <c r="A210" s="17" t="s">
        <v>189</v>
      </c>
      <c r="B210" s="19">
        <v>15</v>
      </c>
      <c r="C210" s="19"/>
      <c r="D210" s="19">
        <v>30</v>
      </c>
      <c r="E210" s="19"/>
      <c r="F210" s="19">
        <v>30</v>
      </c>
      <c r="H210" s="3"/>
    </row>
    <row r="211" spans="1:8" ht="15.75" x14ac:dyDescent="0.25">
      <c r="A211" s="17" t="s">
        <v>190</v>
      </c>
      <c r="B211" s="19">
        <v>95</v>
      </c>
      <c r="C211" s="19"/>
      <c r="D211" s="19">
        <v>95</v>
      </c>
      <c r="E211" s="19"/>
      <c r="F211" s="19">
        <v>105</v>
      </c>
      <c r="H211" s="3"/>
    </row>
    <row r="212" spans="1:8" ht="15.75" x14ac:dyDescent="0.25">
      <c r="A212" s="17" t="s">
        <v>191</v>
      </c>
      <c r="B212" s="19">
        <v>195</v>
      </c>
      <c r="C212" s="19"/>
      <c r="D212" s="19">
        <v>195</v>
      </c>
      <c r="E212" s="19"/>
      <c r="F212" s="19">
        <v>160</v>
      </c>
      <c r="H212" s="3"/>
    </row>
    <row r="213" spans="1:8" ht="15.75" x14ac:dyDescent="0.25">
      <c r="A213" s="17" t="s">
        <v>192</v>
      </c>
      <c r="B213" s="18">
        <v>0</v>
      </c>
      <c r="C213" s="18"/>
      <c r="D213" s="18">
        <v>0</v>
      </c>
      <c r="E213" s="18"/>
      <c r="F213" s="18">
        <v>0</v>
      </c>
      <c r="H213" s="3"/>
    </row>
    <row r="214" spans="1:8" ht="15.75" x14ac:dyDescent="0.25">
      <c r="A214" s="17" t="s">
        <v>193</v>
      </c>
      <c r="B214" s="19">
        <v>25</v>
      </c>
      <c r="C214" s="19"/>
      <c r="D214" s="19">
        <v>25</v>
      </c>
      <c r="E214" s="19"/>
      <c r="F214" s="19">
        <v>0</v>
      </c>
      <c r="H214" s="3"/>
    </row>
    <row r="215" spans="1:8" ht="15.75" x14ac:dyDescent="0.25">
      <c r="A215" s="17" t="s">
        <v>194</v>
      </c>
      <c r="B215" s="19">
        <v>5</v>
      </c>
      <c r="C215" s="19"/>
      <c r="D215" s="19">
        <v>5</v>
      </c>
      <c r="E215" s="19"/>
      <c r="F215" s="19">
        <v>5</v>
      </c>
      <c r="H215" s="3"/>
    </row>
    <row r="216" spans="1:8" ht="15.75" x14ac:dyDescent="0.25">
      <c r="A216" s="17" t="s">
        <v>195</v>
      </c>
      <c r="B216" s="19">
        <v>5</v>
      </c>
      <c r="C216" s="19"/>
      <c r="D216" s="19">
        <v>5</v>
      </c>
      <c r="E216" s="19"/>
      <c r="F216" s="19">
        <v>5</v>
      </c>
      <c r="H216" s="3"/>
    </row>
    <row r="217" spans="1:8" ht="15.75" x14ac:dyDescent="0.25">
      <c r="A217" s="14" t="s">
        <v>196</v>
      </c>
      <c r="B217" s="22">
        <f>SUBTOTAL(9,B208:B216)</f>
        <v>415</v>
      </c>
      <c r="C217" s="22"/>
      <c r="D217" s="22">
        <f>SUBTOTAL(9,D208:D216)</f>
        <v>410</v>
      </c>
      <c r="E217" s="22"/>
      <c r="F217" s="22">
        <f>SUBTOTAL(9,F208:F216)</f>
        <v>410</v>
      </c>
      <c r="H217" s="3"/>
    </row>
    <row r="218" spans="1:8" ht="15.75" x14ac:dyDescent="0.25">
      <c r="A218" s="37" t="s">
        <v>197</v>
      </c>
      <c r="B218" s="39">
        <f>B217</f>
        <v>415</v>
      </c>
      <c r="C218" s="39"/>
      <c r="D218" s="39">
        <f>D217</f>
        <v>410</v>
      </c>
      <c r="E218" s="39"/>
      <c r="F218" s="39">
        <f>F217</f>
        <v>410</v>
      </c>
      <c r="H218" s="3"/>
    </row>
    <row r="219" spans="1:8" ht="15.75" x14ac:dyDescent="0.25">
      <c r="A219" s="37"/>
      <c r="B219" s="39"/>
      <c r="C219" s="39"/>
      <c r="D219" s="39"/>
      <c r="E219" s="39"/>
      <c r="F219" s="39"/>
      <c r="H219" s="3"/>
    </row>
    <row r="220" spans="1:8" ht="18.75" x14ac:dyDescent="0.3">
      <c r="A220" s="9" t="s">
        <v>198</v>
      </c>
      <c r="B220" s="13"/>
      <c r="C220" s="13"/>
      <c r="D220" s="13"/>
      <c r="E220" s="13"/>
      <c r="F220" s="13"/>
    </row>
    <row r="221" spans="1:8" ht="15.75" x14ac:dyDescent="0.25">
      <c r="A221" s="14" t="s">
        <v>199</v>
      </c>
      <c r="B221" s="22">
        <v>1565</v>
      </c>
      <c r="C221" s="22"/>
      <c r="D221" s="22">
        <v>1738</v>
      </c>
      <c r="E221" s="22"/>
      <c r="F221" s="22">
        <v>1866</v>
      </c>
      <c r="H221" s="3"/>
    </row>
    <row r="222" spans="1:8" ht="15.75" x14ac:dyDescent="0.25">
      <c r="A222" s="14" t="s">
        <v>200</v>
      </c>
      <c r="B222" s="22">
        <v>140</v>
      </c>
      <c r="C222" s="22"/>
      <c r="D222" s="22">
        <v>151</v>
      </c>
      <c r="E222" s="22"/>
      <c r="F222" s="22">
        <v>154</v>
      </c>
      <c r="H222" s="3"/>
    </row>
    <row r="223" spans="1:8" ht="15.75" x14ac:dyDescent="0.25">
      <c r="A223" s="14" t="s">
        <v>41</v>
      </c>
      <c r="B223" s="22"/>
      <c r="C223" s="22"/>
      <c r="D223" s="22"/>
      <c r="E223" s="22"/>
      <c r="F223" s="22"/>
      <c r="H223" s="3"/>
    </row>
    <row r="224" spans="1:8" ht="15.75" x14ac:dyDescent="0.25">
      <c r="A224" s="17" t="s">
        <v>201</v>
      </c>
      <c r="B224" s="19">
        <v>33</v>
      </c>
      <c r="C224" s="19"/>
      <c r="D224" s="19">
        <v>24</v>
      </c>
      <c r="E224" s="19"/>
      <c r="F224" s="19">
        <v>41</v>
      </c>
      <c r="H224" s="3"/>
    </row>
    <row r="225" spans="1:8" ht="15.75" x14ac:dyDescent="0.25">
      <c r="A225" s="17" t="s">
        <v>202</v>
      </c>
      <c r="B225" s="19">
        <v>290</v>
      </c>
      <c r="C225" s="19"/>
      <c r="D225" s="19">
        <v>351</v>
      </c>
      <c r="E225" s="19"/>
      <c r="F225" s="19">
        <v>374</v>
      </c>
      <c r="H225" s="3"/>
    </row>
    <row r="226" spans="1:8" ht="15.75" x14ac:dyDescent="0.25">
      <c r="A226" s="14" t="s">
        <v>203</v>
      </c>
      <c r="B226" s="22">
        <f>SUM(B224:B225)</f>
        <v>323</v>
      </c>
      <c r="C226" s="22"/>
      <c r="D226" s="22">
        <f>SUM(D224:D225)</f>
        <v>375</v>
      </c>
      <c r="E226" s="22"/>
      <c r="F226" s="22">
        <f>SUM(F224:F225)</f>
        <v>415</v>
      </c>
      <c r="H226" s="3"/>
    </row>
    <row r="227" spans="1:8" ht="15.75" x14ac:dyDescent="0.25">
      <c r="A227" s="14" t="s">
        <v>204</v>
      </c>
      <c r="B227" s="22"/>
      <c r="C227" s="22"/>
      <c r="D227" s="22"/>
      <c r="E227" s="22"/>
      <c r="F227" s="22"/>
      <c r="H227" s="3"/>
    </row>
    <row r="228" spans="1:8" ht="15.75" x14ac:dyDescent="0.25">
      <c r="A228" s="17" t="s">
        <v>205</v>
      </c>
      <c r="B228" s="19">
        <v>24</v>
      </c>
      <c r="C228" s="19"/>
      <c r="D228" s="19">
        <v>26</v>
      </c>
      <c r="E228" s="19"/>
      <c r="F228" s="19">
        <v>28</v>
      </c>
      <c r="H228" s="3"/>
    </row>
    <row r="229" spans="1:8" ht="15.75" x14ac:dyDescent="0.25">
      <c r="A229" s="17" t="s">
        <v>206</v>
      </c>
      <c r="B229" s="19">
        <v>21</v>
      </c>
      <c r="C229" s="19"/>
      <c r="D229" s="19">
        <v>22</v>
      </c>
      <c r="E229" s="19"/>
      <c r="F229" s="19">
        <v>23</v>
      </c>
      <c r="H229" s="3"/>
    </row>
    <row r="230" spans="1:8" ht="15.75" x14ac:dyDescent="0.25">
      <c r="A230" s="17" t="s">
        <v>207</v>
      </c>
      <c r="B230" s="19">
        <v>2</v>
      </c>
      <c r="C230" s="19"/>
      <c r="D230" s="19">
        <v>2</v>
      </c>
      <c r="E230" s="19"/>
      <c r="F230" s="19">
        <v>2</v>
      </c>
      <c r="H230" s="3"/>
    </row>
    <row r="231" spans="1:8" ht="15.75" x14ac:dyDescent="0.25">
      <c r="A231" s="17" t="s">
        <v>208</v>
      </c>
      <c r="B231" s="19">
        <v>0</v>
      </c>
      <c r="C231" s="19"/>
      <c r="D231" s="19">
        <v>0</v>
      </c>
      <c r="E231" s="19"/>
      <c r="F231" s="19">
        <v>12</v>
      </c>
      <c r="H231" s="3"/>
    </row>
    <row r="232" spans="1:8" ht="15.75" x14ac:dyDescent="0.25">
      <c r="A232" s="17" t="s">
        <v>209</v>
      </c>
      <c r="B232" s="19">
        <v>1</v>
      </c>
      <c r="C232" s="19"/>
      <c r="D232" s="19">
        <v>2</v>
      </c>
      <c r="E232" s="19"/>
      <c r="F232" s="19">
        <v>2</v>
      </c>
      <c r="H232" s="3"/>
    </row>
    <row r="233" spans="1:8" ht="15.75" x14ac:dyDescent="0.25">
      <c r="A233" s="17" t="s">
        <v>210</v>
      </c>
      <c r="B233" s="19">
        <v>0</v>
      </c>
      <c r="C233" s="19"/>
      <c r="D233" s="19">
        <v>3</v>
      </c>
      <c r="E233" s="19"/>
      <c r="F233" s="19">
        <v>4</v>
      </c>
      <c r="H233" s="3"/>
    </row>
    <row r="234" spans="1:8" ht="15.75" x14ac:dyDescent="0.25">
      <c r="A234" s="17" t="s">
        <v>211</v>
      </c>
      <c r="B234" s="19">
        <v>7</v>
      </c>
      <c r="C234" s="19"/>
      <c r="D234" s="19">
        <v>4</v>
      </c>
      <c r="E234" s="19"/>
      <c r="F234" s="19">
        <v>4</v>
      </c>
      <c r="H234" s="3"/>
    </row>
    <row r="235" spans="1:8" ht="15.75" x14ac:dyDescent="0.25">
      <c r="A235" s="17" t="s">
        <v>212</v>
      </c>
      <c r="B235" s="19">
        <v>0</v>
      </c>
      <c r="C235" s="19"/>
      <c r="D235" s="19">
        <v>0</v>
      </c>
      <c r="E235" s="19"/>
      <c r="F235" s="19">
        <v>1</v>
      </c>
      <c r="H235" s="3"/>
    </row>
    <row r="236" spans="1:8" ht="15.75" x14ac:dyDescent="0.25">
      <c r="A236" s="17" t="s">
        <v>213</v>
      </c>
      <c r="B236" s="19">
        <v>0</v>
      </c>
      <c r="C236" s="19"/>
      <c r="D236" s="19">
        <v>0</v>
      </c>
      <c r="E236" s="19"/>
      <c r="F236" s="19">
        <v>0</v>
      </c>
      <c r="H236" s="3"/>
    </row>
    <row r="237" spans="1:8" ht="15.75" x14ac:dyDescent="0.25">
      <c r="A237" s="17" t="s">
        <v>214</v>
      </c>
      <c r="B237" s="19">
        <v>2</v>
      </c>
      <c r="C237" s="19"/>
      <c r="D237" s="19">
        <v>2</v>
      </c>
      <c r="E237" s="19"/>
      <c r="F237" s="19">
        <v>2</v>
      </c>
      <c r="H237" s="3"/>
    </row>
    <row r="238" spans="1:8" ht="15.75" x14ac:dyDescent="0.25">
      <c r="A238" s="17" t="s">
        <v>215</v>
      </c>
      <c r="B238" s="40">
        <v>-57</v>
      </c>
      <c r="C238" s="40"/>
      <c r="D238" s="40">
        <v>-61</v>
      </c>
      <c r="E238" s="40"/>
      <c r="F238" s="40">
        <v>-78</v>
      </c>
      <c r="H238" s="3"/>
    </row>
    <row r="239" spans="1:8" ht="15.75" x14ac:dyDescent="0.25">
      <c r="A239" s="14" t="s">
        <v>216</v>
      </c>
      <c r="B239" s="41">
        <f>SUM(B228:B238)</f>
        <v>0</v>
      </c>
      <c r="C239" s="41"/>
      <c r="D239" s="41">
        <f>SUM(D228:D238)</f>
        <v>0</v>
      </c>
      <c r="E239" s="41"/>
      <c r="F239" s="41">
        <f>SUM(F228:F238)</f>
        <v>0</v>
      </c>
      <c r="H239" s="3"/>
    </row>
    <row r="240" spans="1:8" ht="15.75" x14ac:dyDescent="0.25">
      <c r="A240" s="37" t="s">
        <v>217</v>
      </c>
      <c r="B240" s="39">
        <f>B221+B222+B226</f>
        <v>2028</v>
      </c>
      <c r="C240" s="39"/>
      <c r="D240" s="39">
        <f>D221+D222+D226</f>
        <v>2264</v>
      </c>
      <c r="E240" s="39"/>
      <c r="F240" s="39">
        <f>F221+F222+F226</f>
        <v>2435</v>
      </c>
      <c r="H240" s="3"/>
    </row>
    <row r="241" spans="1:8" ht="15.75" x14ac:dyDescent="0.25">
      <c r="A241" s="32"/>
      <c r="B241" s="22"/>
      <c r="C241" s="22"/>
      <c r="D241" s="22"/>
      <c r="E241" s="22"/>
      <c r="F241" s="22"/>
      <c r="H241" s="3"/>
    </row>
    <row r="242" spans="1:8" ht="18.75" x14ac:dyDescent="0.3">
      <c r="A242" s="9" t="s">
        <v>218</v>
      </c>
      <c r="B242" s="42">
        <f>B79+B124+B180+B195+B204+B218+B240+B184</f>
        <v>70678.399999999994</v>
      </c>
      <c r="C242" s="42"/>
      <c r="D242" s="42">
        <f>D79+D124+D180+D195+D204+D218+D240+D184</f>
        <v>77157.61</v>
      </c>
      <c r="E242" s="42"/>
      <c r="F242" s="42">
        <f>F79+F124+F180+F195+F204+F218+F240+F184</f>
        <v>73301</v>
      </c>
    </row>
    <row r="243" spans="1:8" ht="15.75" x14ac:dyDescent="0.25">
      <c r="A243" s="37"/>
      <c r="B243" s="38"/>
      <c r="C243" s="38"/>
      <c r="D243" s="38"/>
      <c r="E243" s="38"/>
      <c r="F243" s="38"/>
      <c r="H243" s="3"/>
    </row>
    <row r="244" spans="1:8" ht="15.75" x14ac:dyDescent="0.25">
      <c r="A244" s="32" t="s">
        <v>219</v>
      </c>
      <c r="B244" s="22"/>
      <c r="C244" s="22"/>
      <c r="D244" s="22"/>
      <c r="E244" s="22"/>
      <c r="F244" s="22"/>
      <c r="H244" s="3"/>
    </row>
    <row r="245" spans="1:8" ht="15.75" x14ac:dyDescent="0.25">
      <c r="A245" s="29" t="s">
        <v>220</v>
      </c>
      <c r="B245" s="40">
        <v>-7695</v>
      </c>
      <c r="C245" s="40"/>
      <c r="D245" s="40">
        <v>-5946</v>
      </c>
      <c r="E245" s="40"/>
      <c r="F245" s="40">
        <v>-3478</v>
      </c>
      <c r="H245" s="3"/>
    </row>
    <row r="246" spans="1:8" ht="15.75" x14ac:dyDescent="0.25">
      <c r="A246" s="29" t="s">
        <v>221</v>
      </c>
      <c r="B246" s="40">
        <v>-184</v>
      </c>
      <c r="C246" s="40"/>
      <c r="D246" s="40">
        <v>-177</v>
      </c>
      <c r="E246" s="40"/>
      <c r="F246" s="40">
        <v>-150</v>
      </c>
      <c r="H246" s="3"/>
    </row>
    <row r="247" spans="1:8" ht="15.75" x14ac:dyDescent="0.25">
      <c r="A247" s="29" t="s">
        <v>222</v>
      </c>
      <c r="B247" s="40">
        <v>-2468</v>
      </c>
      <c r="C247" s="40"/>
      <c r="D247" s="40">
        <v>-1610</v>
      </c>
      <c r="E247" s="40"/>
      <c r="F247" s="40">
        <v>-1409</v>
      </c>
      <c r="H247" s="3"/>
    </row>
    <row r="248" spans="1:8" ht="15.75" x14ac:dyDescent="0.25">
      <c r="A248" s="29" t="s">
        <v>223</v>
      </c>
      <c r="B248" s="40">
        <v>-634</v>
      </c>
      <c r="C248" s="40" t="s">
        <v>110</v>
      </c>
      <c r="D248" s="40">
        <v>-538</v>
      </c>
      <c r="E248" s="40" t="s">
        <v>110</v>
      </c>
      <c r="F248" s="40">
        <v>-434</v>
      </c>
      <c r="H248" s="3"/>
    </row>
    <row r="249" spans="1:8" ht="15.75" x14ac:dyDescent="0.25">
      <c r="A249" s="29" t="s">
        <v>224</v>
      </c>
      <c r="B249" s="40">
        <v>-18</v>
      </c>
      <c r="C249" s="40"/>
      <c r="D249" s="40">
        <v>-16</v>
      </c>
      <c r="E249" s="40"/>
      <c r="F249" s="40">
        <v>-16</v>
      </c>
      <c r="H249" s="3"/>
    </row>
    <row r="250" spans="1:8" ht="15.75" x14ac:dyDescent="0.25">
      <c r="A250" s="14" t="s">
        <v>225</v>
      </c>
      <c r="B250" s="43">
        <f>SUM(B245:B249)</f>
        <v>-10999</v>
      </c>
      <c r="C250" s="43"/>
      <c r="D250" s="43">
        <f>SUM(D245:D249)</f>
        <v>-8287</v>
      </c>
      <c r="E250" s="43"/>
      <c r="F250" s="43">
        <f>SUM(F245:F249)</f>
        <v>-5487</v>
      </c>
      <c r="H250" s="3"/>
    </row>
    <row r="251" spans="1:8" ht="18.75" x14ac:dyDescent="0.3">
      <c r="A251" s="9" t="s">
        <v>226</v>
      </c>
      <c r="B251" s="42">
        <f>B242+B250</f>
        <v>59679.399999999994</v>
      </c>
      <c r="C251" s="42"/>
      <c r="D251" s="42">
        <f>D242+D250</f>
        <v>68870.61</v>
      </c>
      <c r="E251" s="42"/>
      <c r="F251" s="42">
        <f>F242+F250</f>
        <v>67814</v>
      </c>
    </row>
    <row r="252" spans="1:8" x14ac:dyDescent="0.25">
      <c r="A252" s="13"/>
      <c r="B252" s="44"/>
      <c r="C252" s="44"/>
      <c r="D252" s="44"/>
      <c r="E252" s="44"/>
      <c r="F252" s="44"/>
      <c r="H252" s="3"/>
    </row>
    <row r="253" spans="1:8" ht="18.75" x14ac:dyDescent="0.3">
      <c r="A253" s="9" t="s">
        <v>227</v>
      </c>
      <c r="B253" s="13"/>
      <c r="C253" s="13"/>
      <c r="D253" s="13"/>
      <c r="E253" s="13"/>
      <c r="F253" s="13"/>
    </row>
    <row r="254" spans="1:8" x14ac:dyDescent="0.25">
      <c r="A254" s="13"/>
      <c r="B254" s="44"/>
      <c r="C254" s="44"/>
      <c r="D254" s="44"/>
      <c r="E254" s="44"/>
      <c r="F254" s="44"/>
      <c r="H254" s="3"/>
    </row>
    <row r="255" spans="1:8" ht="15.75" x14ac:dyDescent="0.25">
      <c r="A255" s="36" t="s">
        <v>228</v>
      </c>
      <c r="B255" s="19">
        <v>0</v>
      </c>
      <c r="C255" s="19"/>
      <c r="D255" s="19">
        <v>1</v>
      </c>
      <c r="E255" s="19"/>
      <c r="F255" s="19">
        <v>0</v>
      </c>
      <c r="H255" s="3"/>
    </row>
    <row r="256" spans="1:8" ht="15.75" x14ac:dyDescent="0.25">
      <c r="A256" s="36" t="s">
        <v>50</v>
      </c>
      <c r="B256" s="19">
        <v>1</v>
      </c>
      <c r="C256" s="19"/>
      <c r="D256" s="19">
        <v>0</v>
      </c>
      <c r="E256" s="19"/>
      <c r="F256" s="19">
        <v>0</v>
      </c>
      <c r="H256" s="3"/>
    </row>
    <row r="257" spans="1:8" ht="15.75" x14ac:dyDescent="0.25">
      <c r="A257" s="36" t="s">
        <v>28</v>
      </c>
      <c r="B257" s="19">
        <v>0</v>
      </c>
      <c r="C257" s="19"/>
      <c r="D257" s="19">
        <v>0</v>
      </c>
      <c r="E257" s="19"/>
      <c r="F257" s="19">
        <v>7500</v>
      </c>
      <c r="H257" s="3"/>
    </row>
    <row r="258" spans="1:8" ht="15.75" x14ac:dyDescent="0.25">
      <c r="A258" s="36" t="s">
        <v>229</v>
      </c>
      <c r="B258" s="19">
        <v>739</v>
      </c>
      <c r="C258" s="19"/>
      <c r="D258" s="19">
        <v>377</v>
      </c>
      <c r="E258" s="19"/>
      <c r="F258" s="19">
        <v>326</v>
      </c>
      <c r="H258" s="3"/>
    </row>
    <row r="259" spans="1:8" ht="15.75" x14ac:dyDescent="0.25">
      <c r="A259" s="36" t="s">
        <v>252</v>
      </c>
      <c r="B259" s="19">
        <v>0</v>
      </c>
      <c r="C259" s="19"/>
      <c r="D259" s="19">
        <v>0</v>
      </c>
      <c r="E259" s="19"/>
      <c r="F259" s="19">
        <v>1212</v>
      </c>
      <c r="H259" s="3"/>
    </row>
    <row r="260" spans="1:8" ht="15.75" x14ac:dyDescent="0.25">
      <c r="A260" s="36" t="s">
        <v>230</v>
      </c>
      <c r="B260" s="19">
        <v>0</v>
      </c>
      <c r="C260" s="19"/>
      <c r="D260" s="19">
        <v>0</v>
      </c>
      <c r="E260" s="19"/>
      <c r="F260" s="19">
        <v>10000</v>
      </c>
      <c r="H260" s="3"/>
    </row>
    <row r="261" spans="1:8" ht="15.75" x14ac:dyDescent="0.25">
      <c r="A261" s="36" t="s">
        <v>231</v>
      </c>
      <c r="B261" s="19">
        <v>0</v>
      </c>
      <c r="C261" s="19"/>
      <c r="D261" s="19">
        <v>0</v>
      </c>
      <c r="E261" s="19"/>
      <c r="F261" s="19">
        <v>3000</v>
      </c>
      <c r="H261" s="3"/>
    </row>
    <row r="262" spans="1:8" ht="15.75" x14ac:dyDescent="0.25">
      <c r="A262" s="36" t="s">
        <v>232</v>
      </c>
      <c r="B262" s="19">
        <v>639</v>
      </c>
      <c r="C262" s="19"/>
      <c r="D262" s="19">
        <v>694</v>
      </c>
      <c r="E262" s="19"/>
      <c r="F262" s="19">
        <v>0</v>
      </c>
      <c r="H262" s="3"/>
    </row>
    <row r="263" spans="1:8" ht="15.75" x14ac:dyDescent="0.25">
      <c r="A263" s="36" t="s">
        <v>233</v>
      </c>
      <c r="B263" s="19">
        <v>25</v>
      </c>
      <c r="C263" s="19"/>
      <c r="D263" s="19">
        <v>25</v>
      </c>
      <c r="E263" s="19"/>
      <c r="F263" s="19">
        <v>25</v>
      </c>
      <c r="H263" s="3"/>
    </row>
    <row r="264" spans="1:8" ht="15.75" x14ac:dyDescent="0.25">
      <c r="A264" s="36" t="s">
        <v>234</v>
      </c>
      <c r="B264" s="19">
        <v>7695</v>
      </c>
      <c r="C264" s="19"/>
      <c r="D264" s="19">
        <v>5946</v>
      </c>
      <c r="E264" s="19"/>
      <c r="F264" s="19">
        <v>3478</v>
      </c>
      <c r="H264" s="3"/>
    </row>
    <row r="265" spans="1:8" ht="15.75" x14ac:dyDescent="0.25">
      <c r="A265" s="36" t="s">
        <v>235</v>
      </c>
      <c r="B265" s="19">
        <v>0</v>
      </c>
      <c r="C265" s="19"/>
      <c r="D265" s="19">
        <v>-99</v>
      </c>
      <c r="E265" s="19"/>
      <c r="F265" s="19">
        <v>-86</v>
      </c>
      <c r="H265" s="3"/>
    </row>
    <row r="266" spans="1:8" ht="15.75" x14ac:dyDescent="0.25">
      <c r="A266" s="36" t="s">
        <v>253</v>
      </c>
      <c r="B266" s="19">
        <v>940</v>
      </c>
      <c r="C266" s="19"/>
      <c r="D266" s="19">
        <v>0</v>
      </c>
      <c r="E266" s="19"/>
      <c r="F266" s="19">
        <v>0</v>
      </c>
      <c r="H266" s="3"/>
    </row>
    <row r="267" spans="1:8" ht="15.75" x14ac:dyDescent="0.25">
      <c r="A267" s="36" t="s">
        <v>236</v>
      </c>
      <c r="B267" s="19">
        <v>0</v>
      </c>
      <c r="C267" s="19"/>
      <c r="D267" s="19">
        <v>0</v>
      </c>
      <c r="E267" s="19"/>
      <c r="F267" s="19">
        <v>7500</v>
      </c>
      <c r="H267" s="3"/>
    </row>
    <row r="268" spans="1:8" ht="15.75" x14ac:dyDescent="0.25">
      <c r="A268" s="36" t="s">
        <v>260</v>
      </c>
      <c r="B268" s="19">
        <v>2468</v>
      </c>
      <c r="C268" s="19"/>
      <c r="D268" s="19">
        <v>1610</v>
      </c>
      <c r="E268" s="19"/>
      <c r="F268" s="19">
        <v>1409</v>
      </c>
      <c r="H268" s="3"/>
    </row>
    <row r="269" spans="1:8" ht="15.75" x14ac:dyDescent="0.25">
      <c r="A269" s="36" t="s">
        <v>237</v>
      </c>
      <c r="B269" s="19">
        <v>60</v>
      </c>
      <c r="C269" s="19"/>
      <c r="D269" s="19">
        <v>0</v>
      </c>
      <c r="E269" s="19"/>
      <c r="F269" s="19">
        <v>0</v>
      </c>
      <c r="H269" s="3"/>
    </row>
    <row r="270" spans="1:8" s="2" customFormat="1" ht="18.75" x14ac:dyDescent="0.3">
      <c r="A270" s="9" t="s">
        <v>238</v>
      </c>
      <c r="B270" s="45">
        <f>SUBTOTAL(9,B255:B269)</f>
        <v>12567</v>
      </c>
      <c r="C270" s="45"/>
      <c r="D270" s="45">
        <f>SUBTOTAL(9,D255:D269)</f>
        <v>8554</v>
      </c>
      <c r="E270" s="45"/>
      <c r="F270" s="45">
        <f>SUBTOTAL(9,F255:F269)</f>
        <v>34364</v>
      </c>
    </row>
    <row r="271" spans="1:8" x14ac:dyDescent="0.25">
      <c r="A271" s="13"/>
      <c r="B271" s="44"/>
      <c r="C271" s="44"/>
      <c r="D271" s="44"/>
      <c r="E271" s="44"/>
      <c r="F271" s="44"/>
      <c r="H271" s="3"/>
    </row>
    <row r="272" spans="1:8" ht="15.75" x14ac:dyDescent="0.25">
      <c r="A272" s="14" t="s">
        <v>239</v>
      </c>
      <c r="B272" s="45">
        <v>-4488</v>
      </c>
      <c r="C272" s="45"/>
      <c r="D272" s="45">
        <v>-2080</v>
      </c>
      <c r="E272" s="45"/>
      <c r="F272" s="45">
        <v>-344</v>
      </c>
      <c r="H272" s="3"/>
    </row>
    <row r="273" spans="1:8" ht="15.75" x14ac:dyDescent="0.25">
      <c r="A273" s="36"/>
      <c r="B273" s="44"/>
      <c r="C273" s="44"/>
      <c r="D273" s="44"/>
      <c r="E273" s="44"/>
      <c r="F273" s="44"/>
      <c r="H273" s="3"/>
    </row>
    <row r="274" spans="1:8" s="2" customFormat="1" ht="18.75" x14ac:dyDescent="0.3">
      <c r="A274" s="9" t="s">
        <v>240</v>
      </c>
      <c r="B274" s="46">
        <f>B270+B272</f>
        <v>8079</v>
      </c>
      <c r="C274" s="46"/>
      <c r="D274" s="46">
        <f>D270+D272</f>
        <v>6474</v>
      </c>
      <c r="E274" s="46"/>
      <c r="F274" s="46">
        <f>F270+F272</f>
        <v>34020</v>
      </c>
    </row>
    <row r="275" spans="1:8" ht="15.75" x14ac:dyDescent="0.25">
      <c r="A275" s="13"/>
      <c r="B275" s="47"/>
      <c r="C275" s="47"/>
      <c r="D275" s="47"/>
      <c r="E275" s="47"/>
      <c r="F275" s="47"/>
      <c r="H275" s="3"/>
    </row>
    <row r="276" spans="1:8" s="2" customFormat="1" ht="18.75" x14ac:dyDescent="0.3">
      <c r="A276" s="9" t="s">
        <v>241</v>
      </c>
      <c r="B276" s="48">
        <f>B251+B274</f>
        <v>67758.399999999994</v>
      </c>
      <c r="C276" s="48"/>
      <c r="D276" s="48">
        <f>D251+D274</f>
        <v>75344.61</v>
      </c>
      <c r="E276" s="48"/>
      <c r="F276" s="48">
        <f>F251+F274</f>
        <v>101834</v>
      </c>
    </row>
    <row r="278" spans="1:8" x14ac:dyDescent="0.25">
      <c r="A278" s="13" t="s">
        <v>255</v>
      </c>
    </row>
  </sheetData>
  <mergeCells count="1">
    <mergeCell ref="A1:F1"/>
  </mergeCells>
  <pageMargins left="0.7" right="0.7" top="0.75" bottom="0.5" header="0.3" footer="0.3"/>
  <pageSetup scale="59" firstPageNumber="2" fitToHeight="0" orientation="portrait" useFirstPageNumber="1" r:id="rId1"/>
  <headerFooter>
    <oddFooter>&amp;C1-&amp;P</oddFooter>
  </headerFooter>
  <rowBreaks count="4" manualBreakCount="4">
    <brk id="67" max="16383" man="1"/>
    <brk id="125" max="16383" man="1"/>
    <brk id="187" max="16383" man="1"/>
    <brk id="243" max="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a638c4-874f-49c0-bb2b-5cb8563c2b18">HUDOCFO-935075985-234</_dlc_DocId>
    <_dlc_DocIdUrl xmlns="d4a638c4-874f-49c0-bb2b-5cb8563c2b18">
      <Url>https://hudgov.sharepoint.com/sites/OCFO/OACFOB/BLCB/_layouts/15/DocIdRedir.aspx?ID=HUDOCFO-935075985-234</Url>
      <Description>HUDOCFO-935075985-234</Description>
    </_dlc_DocIdUrl>
    <Account xmlns="0c9e2e51-42c9-4dbb-b237-fc7803e420ca" xsi:nil="true"/>
    <Bureau xmlns="0c9e2e51-42c9-4dbb-b237-fc7803e420ca" xsi:nil="true"/>
    <Office xmlns="0c9e2e51-42c9-4dbb-b237-fc7803e420ca" xsi:nil="true"/>
    <ReviewStatus xmlns="0c9e2e51-42c9-4dbb-b237-fc7803e420ca" xsi:nil="true"/>
    <Programs xmlns="0c9e2e51-42c9-4dbb-b237-fc7803e420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136A7532FA64B9CC8C9B9584DD868" ma:contentTypeVersion="13" ma:contentTypeDescription="Create a new document." ma:contentTypeScope="" ma:versionID="fc282e0c668e2da9fb97296ffad41612">
  <xsd:schema xmlns:xsd="http://www.w3.org/2001/XMLSchema" xmlns:xs="http://www.w3.org/2001/XMLSchema" xmlns:p="http://schemas.microsoft.com/office/2006/metadata/properties" xmlns:ns2="d4a638c4-874f-49c0-bb2b-5cb8563c2b18" xmlns:ns3="0c9e2e51-42c9-4dbb-b237-fc7803e420ca" xmlns:ns4="fde17038-2c97-423b-8fe2-1ad153601c3b" targetNamespace="http://schemas.microsoft.com/office/2006/metadata/properties" ma:root="true" ma:fieldsID="2c20c41f4c5f05c2d9400635e92348df" ns2:_="" ns3:_="" ns4:_="">
    <xsd:import namespace="d4a638c4-874f-49c0-bb2b-5cb8563c2b18"/>
    <xsd:import namespace="0c9e2e51-42c9-4dbb-b237-fc7803e420ca"/>
    <xsd:import namespace="fde17038-2c97-423b-8fe2-1ad153601c3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ReviewStatus" minOccurs="0"/>
                <xsd:element ref="ns3:Bureau" minOccurs="0"/>
                <xsd:element ref="ns3:Account" minOccurs="0"/>
                <xsd:element ref="ns3:Office" minOccurs="0"/>
                <xsd:element ref="ns3:Program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638c4-874f-49c0-bb2b-5cb8563c2b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e2e51-42c9-4dbb-b237-fc7803e420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eviewStatus" ma:index="15" nillable="true" ma:displayName="Review Status" ma:format="Dropdown" ma:internalName="ReviewStatus">
      <xsd:simpleType>
        <xsd:restriction base="dms:Choice">
          <xsd:enumeration value="Program Office Review stage"/>
          <xsd:enumeration value="Ready for CFO Budget Analyst"/>
          <xsd:enumeration value="Ready for CFO Branch Chief"/>
          <xsd:enumeration value="Ready for Division Director"/>
          <xsd:enumeration value="Ready for Senior Leadership"/>
        </xsd:restriction>
      </xsd:simpleType>
    </xsd:element>
    <xsd:element name="Bureau" ma:index="16" nillable="true" ma:displayName="Program Office" ma:format="Dropdown" ma:list="8b5d4650-c4cd-4dc0-b90f-4e969ae37704" ma:internalName="Bureau" ma:showField="Bureau">
      <xsd:simpleType>
        <xsd:restriction base="dms:Lookup"/>
      </xsd:simpleType>
    </xsd:element>
    <xsd:element name="Account" ma:index="17" nillable="true" ma:displayName="Program Account" ma:format="Dropdown" ma:list="8b5d4650-c4cd-4dc0-b90f-4e969ae37704" ma:internalName="Account" ma:showField="Title">
      <xsd:simpleType>
        <xsd:restriction base="dms:Lookup"/>
      </xsd:simpleType>
    </xsd:element>
    <xsd:element name="Office" ma:index="18" nillable="true" ma:displayName="Office" ma:format="Dropdown" ma:list="7920ecf4-3789-43fa-bddc-f5e9a0a8afc4" ma:internalName="Office" ma:showField="Title">
      <xsd:simpleType>
        <xsd:restriction base="dms:Lookup"/>
      </xsd:simpleType>
    </xsd:element>
    <xsd:element name="Programs" ma:index="19" nillable="true" ma:displayName="Programs" ma:format="Dropdown" ma:list="7920ecf4-3789-43fa-bddc-f5e9a0a8afc4" ma:internalName="Programs" ma:showField="Program_x0020_Office">
      <xsd:simpleType>
        <xsd:restriction base="dms:Lookup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17038-2c97-423b-8fe2-1ad153601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B070D-4ABB-4B9D-9523-4A6C820A1EA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9e2e51-42c9-4dbb-b237-fc7803e420ca"/>
    <ds:schemaRef ds:uri="http://purl.org/dc/elements/1.1/"/>
    <ds:schemaRef ds:uri="fde17038-2c97-423b-8fe2-1ad153601c3b"/>
    <ds:schemaRef ds:uri="d4a638c4-874f-49c0-bb2b-5cb8563c2b1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FECBE6-53FD-4B8C-BA19-2E4BB585B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638c4-874f-49c0-bb2b-5cb8563c2b18"/>
    <ds:schemaRef ds:uri="0c9e2e51-42c9-4dbb-b237-fc7803e420ca"/>
    <ds:schemaRef ds:uri="fde17038-2c97-423b-8fe2-1ad153601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4D911D-5321-49F8-A24D-4737317CAF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B455432-C1DD-4B2E-BD1B-A7BE8AEAEF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U.S. Department of 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Bethea, Michelle M</dc:creator>
  <cp:lastModifiedBy>Gabor, Mario lorenzo G</cp:lastModifiedBy>
  <cp:lastPrinted>2023-03-13T16:21:15Z</cp:lastPrinted>
  <dcterms:created xsi:type="dcterms:W3CDTF">2023-03-10T19:35:06Z</dcterms:created>
  <dcterms:modified xsi:type="dcterms:W3CDTF">2023-03-13T17:25:43Z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0x010100C37136A7532FA64B9CC8C9B9584DD868</vt:lpwstr>
  </property>
  <property fmtid="{D5CDD505-2E9C-101B-9397-08002B2CF9AE}" pid="3" name="_dlc_DocIdItemGuid">
    <vt:lpwstr>bb45f76d-a4e0-4296-8972-8bda8f30814f</vt:lpwstr>
  </property>
</Properties>
</file>